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mc:AlternateContent xmlns:mc="http://schemas.openxmlformats.org/markup-compatibility/2006">
    <mc:Choice Requires="x15">
      <x15ac:absPath xmlns:x15ac="http://schemas.microsoft.com/office/spreadsheetml/2010/11/ac" url="\\Corp.xcelenergy.com\SharedData\Denver-Place-DP\RPA\data\RPBShared\_PSCo\2022\21A-0141E_PhaseII\RFPs\BidForms\"/>
    </mc:Choice>
  </mc:AlternateContent>
  <xr:revisionPtr revIDLastSave="0" documentId="13_ncr:1_{4848AA34-8954-4F8E-AD01-60DDCD4E9896}" xr6:coauthVersionLast="47" xr6:coauthVersionMax="47" xr10:uidLastSave="{00000000-0000-0000-0000-000000000000}"/>
  <bookViews>
    <workbookView xWindow="-120" yWindow="-120" windowWidth="29040" windowHeight="15840" firstSheet="2" activeTab="2" xr2:uid="{8AE061D5-D559-4EDF-B11F-BFE30D068B48}"/>
  </bookViews>
  <sheets>
    <sheet name="X-Master" sheetId="162" state="hidden" r:id="rId1"/>
    <sheet name="X-GenIn" sheetId="104" state="hidden" r:id="rId2"/>
    <sheet name="A_NOIR" sheetId="163" r:id="rId3"/>
    <sheet name="B_BidCert" sheetId="65" r:id="rId4"/>
    <sheet name="C1_CoverSheet" sheetId="154" r:id="rId5"/>
    <sheet name="C2_CoverSheetII" sheetId="149" r:id="rId6"/>
    <sheet name="C3_CoverSheetIII" sheetId="164" r:id="rId7"/>
    <sheet name="D1A_Pricing" sheetId="126" r:id="rId8"/>
    <sheet name="D1B_Expenses" sheetId="125" r:id="rId9"/>
    <sheet name="D1C_Taxes" sheetId="159" r:id="rId10"/>
    <sheet name="D2_InterconnectCost" sheetId="127" r:id="rId11"/>
    <sheet name="E1_ConstructMS" sheetId="128" r:id="rId12"/>
    <sheet name="E2_PCDA" sheetId="161" r:id="rId13"/>
    <sheet name="F1_Capacity" sheetId="151" r:id="rId14"/>
    <sheet name="F2_Performance" sheetId="136" r:id="rId15"/>
    <sheet name="F3_HeatRates" sheetId="156" r:id="rId16"/>
    <sheet name="F4_HRDegrade" sheetId="122" r:id="rId17"/>
    <sheet name="F5_TechDescSolarPV" sheetId="132" r:id="rId18"/>
    <sheet name="F6_TechDescStorageI" sheetId="105" r:id="rId19"/>
    <sheet name="F7_TechDescStorageII" sheetId="153" r:id="rId20"/>
    <sheet name="F8_TechDescWind" sheetId="112" r:id="rId21"/>
    <sheet name="F9_TechDescBiomass" sheetId="133" r:id="rId22"/>
    <sheet name="F10_TechDescOther" sheetId="114" r:id="rId23"/>
    <sheet name="F11_ProdProfile" sheetId="140" r:id="rId24"/>
    <sheet name="F12_TechDescSolarTh" sheetId="134" r:id="rId25"/>
    <sheet name="G_NatGas" sheetId="145" r:id="rId26"/>
    <sheet name="H_Emissions" sheetId="117" r:id="rId27"/>
  </sheets>
  <definedNames>
    <definedName name="_xlnm._FilterDatabase" localSheetId="7" hidden="1">D1A_Pricing!$A$1:$XEZ$61</definedName>
    <definedName name="_xlnm.Print_Area" localSheetId="2">A_NOIR!$A$1:$D$60</definedName>
    <definedName name="_xlnm.Print_Area" localSheetId="3">B_BidCert!$A$1:$D$70</definedName>
    <definedName name="_xlnm.Print_Area" localSheetId="4">'C1_CoverSheet'!$A$1:$E$60</definedName>
    <definedName name="_xlnm.Print_Area" localSheetId="5">'C2_CoverSheetII'!$A$1:$E$65</definedName>
    <definedName name="_xlnm.Print_Area" localSheetId="6">'C3_CoverSheetIII'!$A$1:$E$80</definedName>
    <definedName name="_xlnm.Print_Area" localSheetId="7">D1A_Pricing!$A$1:$J$50</definedName>
    <definedName name="_xlnm.Print_Area" localSheetId="8">D1B_Expenses!$A$1:$I$53</definedName>
    <definedName name="_xlnm.Print_Area" localSheetId="9">D1C_Taxes!$A$1:$G$57</definedName>
    <definedName name="_xlnm.Print_Area" localSheetId="10">D2_InterconnectCost!$A$1:$D$71</definedName>
    <definedName name="_xlnm.Print_Area" localSheetId="11">E1_ConstructMS!$A$1:$E$65</definedName>
    <definedName name="_xlnm.Print_Area" localSheetId="12">E2_PCDA!$A$1:$F$25</definedName>
    <definedName name="_xlnm.Print_Area" localSheetId="13">F1_Capacity!$A$1:$J$17</definedName>
    <definedName name="_xlnm.Print_Area" localSheetId="22">F10_TechDescOther!$A$1:$E$66</definedName>
    <definedName name="_xlnm.Print_Area" localSheetId="23">F11_ProdProfile!$A$1:$O$51</definedName>
    <definedName name="_xlnm.Print_Area" localSheetId="24">F12_TechDescSolarTh!$A$1:$E$47</definedName>
    <definedName name="_xlnm.Print_Area" localSheetId="14">F2_Performance!$A$1:$E$51</definedName>
    <definedName name="_xlnm.Print_Area" localSheetId="15">F3_HeatRates!$A$1:$I$46</definedName>
    <definedName name="_xlnm.Print_Area" localSheetId="16">F4_HRDegrade!$A$1:$G$54</definedName>
    <definedName name="_xlnm.Print_Area" localSheetId="17">F5_TechDescSolarPV!$A$1:$E$56</definedName>
    <definedName name="_xlnm.Print_Area" localSheetId="18">F6_TechDescStorageI!$A$1:$E$57</definedName>
    <definedName name="_xlnm.Print_Area" localSheetId="19">F7_TechDescStorageII!$A$1:$E$62</definedName>
    <definedName name="_xlnm.Print_Area" localSheetId="20">F8_TechDescWind!$A$1:$E$62</definedName>
    <definedName name="_xlnm.Print_Area" localSheetId="21">F9_TechDescBiomass!$A$1:$E$54</definedName>
    <definedName name="_xlnm.Print_Area" localSheetId="25">G_NatGas!$A$1:$E$44</definedName>
    <definedName name="_xlnm.Print_Area" localSheetId="26">H_Emissions!$A$1:$F$45</definedName>
    <definedName name="_xlnm.Print_Titles" localSheetId="5">'C2_CoverSheetII'!$1:$2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84" i="162" l="1"/>
  <c r="E83" i="162"/>
  <c r="E82" i="162"/>
  <c r="E81" i="162"/>
  <c r="C4" i="164"/>
  <c r="E1829" i="162" l="1"/>
  <c r="E1828" i="162"/>
  <c r="E1827" i="162"/>
  <c r="E1826" i="162"/>
  <c r="E1825" i="162"/>
  <c r="E1824" i="162"/>
  <c r="E1823" i="162"/>
  <c r="E1822" i="162"/>
  <c r="E1821" i="162"/>
  <c r="E1820" i="162"/>
  <c r="E1819" i="162"/>
  <c r="E1818" i="162"/>
  <c r="E1817" i="162"/>
  <c r="E1816" i="162"/>
  <c r="E1815" i="162"/>
  <c r="E1814" i="162"/>
  <c r="E1813" i="162"/>
  <c r="E1812" i="162"/>
  <c r="E1811" i="162"/>
  <c r="E1810" i="162"/>
  <c r="E1809" i="162"/>
  <c r="E1808" i="162"/>
  <c r="E1807" i="162"/>
  <c r="E1806" i="162"/>
  <c r="E1805" i="162"/>
  <c r="E1804" i="162"/>
  <c r="E1803" i="162"/>
  <c r="E1802" i="162"/>
  <c r="E1801" i="162"/>
  <c r="E1800" i="162"/>
  <c r="E1799" i="162"/>
  <c r="E1798" i="162"/>
  <c r="E1797" i="162"/>
  <c r="E1796" i="162"/>
  <c r="E1795" i="162"/>
  <c r="E1794" i="162"/>
  <c r="E1793" i="162"/>
  <c r="E1792" i="162"/>
  <c r="E1791" i="162"/>
  <c r="E1790" i="162"/>
  <c r="E1789" i="162"/>
  <c r="E1788" i="162"/>
  <c r="E1787" i="162"/>
  <c r="E1786" i="162"/>
  <c r="E1785" i="162"/>
  <c r="E1784" i="162"/>
  <c r="E1783" i="162"/>
  <c r="E1782" i="162"/>
  <c r="E1781" i="162"/>
  <c r="E1780" i="162"/>
  <c r="E1779" i="162"/>
  <c r="E1778" i="162"/>
  <c r="E1777" i="162"/>
  <c r="E1776" i="162"/>
  <c r="E1775" i="162"/>
  <c r="E1774" i="162"/>
  <c r="E1773" i="162"/>
  <c r="E1772" i="162"/>
  <c r="E1771" i="162"/>
  <c r="E1770" i="162"/>
  <c r="E1769" i="162"/>
  <c r="E1768" i="162"/>
  <c r="E1767" i="162"/>
  <c r="E1766" i="162"/>
  <c r="E1765" i="162"/>
  <c r="E1764" i="162"/>
  <c r="E1763" i="162"/>
  <c r="E1762" i="162"/>
  <c r="E1761" i="162"/>
  <c r="E1760" i="162"/>
  <c r="E1759" i="162"/>
  <c r="E1758" i="162"/>
  <c r="E1757" i="162"/>
  <c r="E1756" i="162"/>
  <c r="E1755" i="162"/>
  <c r="E1754" i="162"/>
  <c r="E1753" i="162"/>
  <c r="E1752" i="162"/>
  <c r="E1751" i="162"/>
  <c r="E1750" i="162"/>
  <c r="A51" i="154"/>
  <c r="B2" i="164"/>
  <c r="A6" i="164"/>
  <c r="A8" i="164" s="1"/>
  <c r="A10" i="164" s="1"/>
  <c r="A12" i="164" s="1"/>
  <c r="B2" i="163" l="1"/>
  <c r="A12" i="163"/>
  <c r="A15" i="163" s="1"/>
  <c r="A18" i="163" s="1"/>
  <c r="A21" i="163" s="1"/>
  <c r="A24" i="163" s="1"/>
  <c r="A27" i="163" s="1"/>
  <c r="A9" i="163"/>
  <c r="E7" i="162" l="1"/>
  <c r="E1285" i="162" l="1"/>
  <c r="E1284" i="162"/>
  <c r="E1283" i="162"/>
  <c r="E1282" i="162"/>
  <c r="E1281" i="162"/>
  <c r="E1280" i="162"/>
  <c r="E1279" i="162"/>
  <c r="E1278" i="162"/>
  <c r="E1277" i="162"/>
  <c r="E1276" i="162"/>
  <c r="E1275" i="162"/>
  <c r="E1274" i="162"/>
  <c r="E1273" i="162"/>
  <c r="E1272" i="162"/>
  <c r="E1271" i="162"/>
  <c r="E1270" i="162"/>
  <c r="E1269" i="162"/>
  <c r="E1268" i="162"/>
  <c r="E1267" i="162"/>
  <c r="E1266" i="162"/>
  <c r="E1265" i="162"/>
  <c r="E1264" i="162"/>
  <c r="E1263" i="162"/>
  <c r="E1262" i="162"/>
  <c r="E1261" i="162"/>
  <c r="E1260" i="162"/>
  <c r="E1259" i="162"/>
  <c r="E1258" i="162"/>
  <c r="E1257" i="162"/>
  <c r="E1256" i="162"/>
  <c r="E1255" i="162"/>
  <c r="E1254" i="162"/>
  <c r="E1253" i="162"/>
  <c r="E1252" i="162"/>
  <c r="E1251" i="162"/>
  <c r="E1250" i="162"/>
  <c r="E1249" i="162"/>
  <c r="E1248" i="162"/>
  <c r="E1247" i="162"/>
  <c r="E1246" i="162"/>
  <c r="E1245" i="162"/>
  <c r="E1244" i="162"/>
  <c r="E1243" i="162"/>
  <c r="E1242" i="162"/>
  <c r="E1241" i="162"/>
  <c r="E1240" i="162"/>
  <c r="E1239" i="162"/>
  <c r="E1238" i="162"/>
  <c r="E1237" i="162"/>
  <c r="E1236" i="162"/>
  <c r="E1235" i="162"/>
  <c r="E1234" i="162"/>
  <c r="E1233" i="162"/>
  <c r="E1232" i="162"/>
  <c r="E1231" i="162"/>
  <c r="E1230" i="162"/>
  <c r="E1229" i="162"/>
  <c r="E1228" i="162"/>
  <c r="E1227" i="162"/>
  <c r="E1226" i="162"/>
  <c r="E1224" i="162"/>
  <c r="E1223" i="162"/>
  <c r="E1222" i="162"/>
  <c r="E1221" i="162"/>
  <c r="E1220" i="162"/>
  <c r="E1219" i="162"/>
  <c r="E1218" i="162"/>
  <c r="E1217" i="162"/>
  <c r="E1216" i="162"/>
  <c r="E1215" i="162"/>
  <c r="E1214" i="162"/>
  <c r="E1213" i="162"/>
  <c r="E1212" i="162"/>
  <c r="E1211" i="162"/>
  <c r="E1210" i="162"/>
  <c r="E1209" i="162"/>
  <c r="E1208" i="162"/>
  <c r="E1207" i="162"/>
  <c r="E1206" i="162"/>
  <c r="E1205" i="162"/>
  <c r="E1204" i="162"/>
  <c r="E1203" i="162"/>
  <c r="E1202" i="162"/>
  <c r="E1201" i="162"/>
  <c r="E1200" i="162"/>
  <c r="E1199" i="162"/>
  <c r="E1198" i="162"/>
  <c r="E1197" i="162"/>
  <c r="E1196" i="162"/>
  <c r="E1195" i="162"/>
  <c r="E1194" i="162"/>
  <c r="E1193" i="162"/>
  <c r="E1192" i="162"/>
  <c r="E1191" i="162"/>
  <c r="E1190" i="162"/>
  <c r="E1189" i="162"/>
  <c r="E1188" i="162"/>
  <c r="E1187" i="162"/>
  <c r="E1186" i="162"/>
  <c r="E1185" i="162"/>
  <c r="E1184" i="162"/>
  <c r="E1183" i="162"/>
  <c r="E1182" i="162"/>
  <c r="E1181" i="162"/>
  <c r="E1180" i="162"/>
  <c r="E1179" i="162"/>
  <c r="E1178" i="162"/>
  <c r="E1177" i="162"/>
  <c r="E1176" i="162"/>
  <c r="E1175" i="162"/>
  <c r="E1174" i="162"/>
  <c r="E1173" i="162"/>
  <c r="E1172" i="162"/>
  <c r="E1171" i="162"/>
  <c r="E1170" i="162"/>
  <c r="E1169" i="162"/>
  <c r="E1168" i="162"/>
  <c r="E1167" i="162"/>
  <c r="E1166" i="162"/>
  <c r="E1165" i="162"/>
  <c r="E1164" i="162"/>
  <c r="E1163" i="162"/>
  <c r="E1162" i="162"/>
  <c r="E1161" i="162"/>
  <c r="E1160" i="162"/>
  <c r="E1159" i="162"/>
  <c r="E1158" i="162"/>
  <c r="E1157" i="162"/>
  <c r="E1156" i="162"/>
  <c r="E1155" i="162"/>
  <c r="E1154" i="162"/>
  <c r="E1153" i="162"/>
  <c r="E1152" i="162"/>
  <c r="E1151" i="162"/>
  <c r="E1150" i="162"/>
  <c r="E1149" i="162"/>
  <c r="E1148" i="162"/>
  <c r="E1147" i="162"/>
  <c r="E1146" i="162"/>
  <c r="E1145" i="162"/>
  <c r="E1144" i="162"/>
  <c r="E1143" i="162"/>
  <c r="E1142" i="162"/>
  <c r="E1141" i="162"/>
  <c r="E1140" i="162"/>
  <c r="E1139" i="162"/>
  <c r="E1138" i="162"/>
  <c r="E1137" i="162"/>
  <c r="E1136" i="162"/>
  <c r="E1135" i="162"/>
  <c r="E1134" i="162"/>
  <c r="E1133" i="162"/>
  <c r="E1132" i="162"/>
  <c r="E1131" i="162"/>
  <c r="E1130" i="162"/>
  <c r="E1129" i="162"/>
  <c r="E1128" i="162"/>
  <c r="E1127" i="162"/>
  <c r="E1126" i="162"/>
  <c r="E1125" i="162"/>
  <c r="E1124" i="162"/>
  <c r="E1123" i="162"/>
  <c r="E1122" i="162"/>
  <c r="E1121" i="162"/>
  <c r="E1120" i="162"/>
  <c r="E1119" i="162"/>
  <c r="E1118" i="162"/>
  <c r="E1117" i="162"/>
  <c r="E1116" i="162"/>
  <c r="E1115" i="162"/>
  <c r="E1114" i="162"/>
  <c r="E1113" i="162"/>
  <c r="E1112" i="162"/>
  <c r="E1111" i="162"/>
  <c r="E1110" i="162"/>
  <c r="E1109" i="162"/>
  <c r="E1108" i="162"/>
  <c r="E1107" i="162"/>
  <c r="E1106" i="162"/>
  <c r="E1105" i="162"/>
  <c r="E1104" i="162"/>
  <c r="E1103" i="162"/>
  <c r="E1102" i="162"/>
  <c r="E1101" i="162"/>
  <c r="E1100" i="162"/>
  <c r="E1099" i="162"/>
  <c r="E1098" i="162"/>
  <c r="E1097" i="162"/>
  <c r="E1096" i="162"/>
  <c r="E1095" i="162"/>
  <c r="E1094" i="162"/>
  <c r="E1093" i="162"/>
  <c r="E1092" i="162"/>
  <c r="E1091" i="162"/>
  <c r="E1090" i="162"/>
  <c r="E1089" i="162"/>
  <c r="E1088" i="162"/>
  <c r="E1087" i="162"/>
  <c r="E1086" i="162"/>
  <c r="E1085" i="162"/>
  <c r="E1084" i="162"/>
  <c r="E1083" i="162"/>
  <c r="E1082" i="162"/>
  <c r="E1081" i="162"/>
  <c r="E1080" i="162"/>
  <c r="E1079" i="162"/>
  <c r="E1078" i="162"/>
  <c r="E1077" i="162"/>
  <c r="E1076" i="162"/>
  <c r="E1075" i="162"/>
  <c r="E1074" i="162"/>
  <c r="E1073" i="162"/>
  <c r="E1072" i="162"/>
  <c r="E1071" i="162"/>
  <c r="E1070" i="162"/>
  <c r="E1069" i="162"/>
  <c r="E1068" i="162"/>
  <c r="E1067" i="162"/>
  <c r="E1066" i="162"/>
  <c r="E1065" i="162"/>
  <c r="E1064" i="162"/>
  <c r="E1063" i="162"/>
  <c r="E1062" i="162"/>
  <c r="E1061" i="162"/>
  <c r="E1060" i="162"/>
  <c r="E1059" i="162"/>
  <c r="E1058" i="162"/>
  <c r="E1057" i="162"/>
  <c r="E1056" i="162"/>
  <c r="E1055" i="162"/>
  <c r="E1054" i="162"/>
  <c r="E1053" i="162"/>
  <c r="E1052" i="162"/>
  <c r="E1051" i="162"/>
  <c r="E1050" i="162"/>
  <c r="E1049" i="162"/>
  <c r="E1048" i="162"/>
  <c r="E1047" i="162"/>
  <c r="E1046" i="162"/>
  <c r="E1045" i="162"/>
  <c r="E1044" i="162"/>
  <c r="E1043" i="162"/>
  <c r="E1042" i="162"/>
  <c r="E1041" i="162"/>
  <c r="E1040" i="162"/>
  <c r="E1039" i="162"/>
  <c r="E1038" i="162"/>
  <c r="E1037" i="162"/>
  <c r="E1036" i="162"/>
  <c r="E1035" i="162"/>
  <c r="E1034" i="162"/>
  <c r="E1033" i="162"/>
  <c r="E1032" i="162"/>
  <c r="E1031" i="162"/>
  <c r="E1030" i="162"/>
  <c r="E1029" i="162"/>
  <c r="E1028" i="162"/>
  <c r="E1027" i="162"/>
  <c r="E1026" i="162"/>
  <c r="E1025" i="162"/>
  <c r="E1024" i="162"/>
  <c r="E1023" i="162"/>
  <c r="E1022" i="162"/>
  <c r="E1021" i="162"/>
  <c r="E1020" i="162"/>
  <c r="E1019" i="162"/>
  <c r="E1018" i="162"/>
  <c r="E1017" i="162"/>
  <c r="E1016" i="162"/>
  <c r="E1015" i="162"/>
  <c r="E1014" i="162"/>
  <c r="E1013" i="162"/>
  <c r="E1012" i="162"/>
  <c r="E1011" i="162"/>
  <c r="E1010" i="162"/>
  <c r="E1009" i="162"/>
  <c r="E1008" i="162"/>
  <c r="E1007" i="162"/>
  <c r="E1006" i="162"/>
  <c r="E1005" i="162"/>
  <c r="E1004" i="162"/>
  <c r="E1003" i="162"/>
  <c r="E1002" i="162"/>
  <c r="E1001" i="162"/>
  <c r="E1000" i="162"/>
  <c r="E999" i="162"/>
  <c r="E998" i="162"/>
  <c r="E997" i="162"/>
  <c r="E996" i="162"/>
  <c r="E995" i="162"/>
  <c r="E994" i="162"/>
  <c r="E993" i="162"/>
  <c r="E992" i="162"/>
  <c r="E991" i="162"/>
  <c r="E990" i="162"/>
  <c r="E989" i="162"/>
  <c r="E988" i="162"/>
  <c r="E987" i="162"/>
  <c r="E986" i="162"/>
  <c r="E985" i="162"/>
  <c r="E984" i="162"/>
  <c r="E983" i="162"/>
  <c r="E982" i="162"/>
  <c r="E981" i="162"/>
  <c r="E980" i="162"/>
  <c r="E979" i="162"/>
  <c r="E978" i="162"/>
  <c r="E977" i="162"/>
  <c r="E976" i="162"/>
  <c r="E975" i="162"/>
  <c r="E974" i="162"/>
  <c r="E973" i="162"/>
  <c r="E972" i="162"/>
  <c r="E971" i="162"/>
  <c r="E970" i="162"/>
  <c r="E969" i="162"/>
  <c r="E968" i="162"/>
  <c r="E967" i="162"/>
  <c r="E966" i="162"/>
  <c r="E965" i="162"/>
  <c r="E964" i="162"/>
  <c r="E963" i="162"/>
  <c r="E962" i="162"/>
  <c r="E961" i="162"/>
  <c r="E960" i="162"/>
  <c r="E959" i="162"/>
  <c r="E958" i="162"/>
  <c r="E957" i="162"/>
  <c r="E956" i="162"/>
  <c r="E955" i="162"/>
  <c r="E954" i="162"/>
  <c r="E953" i="162"/>
  <c r="E952" i="162"/>
  <c r="E951" i="162"/>
  <c r="E950" i="162"/>
  <c r="E949" i="162"/>
  <c r="E948" i="162"/>
  <c r="E947" i="162"/>
  <c r="E946" i="162"/>
  <c r="E945" i="162"/>
  <c r="E944" i="162"/>
  <c r="E943" i="162"/>
  <c r="E942" i="162"/>
  <c r="E941" i="162"/>
  <c r="E940" i="162"/>
  <c r="E939" i="162"/>
  <c r="E938" i="162"/>
  <c r="E937" i="162"/>
  <c r="E936" i="162"/>
  <c r="E935" i="162"/>
  <c r="E934" i="162"/>
  <c r="E933" i="162"/>
  <c r="E932" i="162"/>
  <c r="E931" i="162"/>
  <c r="E930" i="162"/>
  <c r="E929" i="162"/>
  <c r="E928" i="162"/>
  <c r="E927" i="162"/>
  <c r="E926" i="162"/>
  <c r="E925" i="162"/>
  <c r="E924" i="162"/>
  <c r="E923" i="162"/>
  <c r="E922" i="162"/>
  <c r="E921" i="162"/>
  <c r="E920" i="162"/>
  <c r="E919" i="162"/>
  <c r="E918" i="162"/>
  <c r="E917" i="162"/>
  <c r="E916" i="162"/>
  <c r="E915" i="162"/>
  <c r="E914" i="162"/>
  <c r="E913" i="162"/>
  <c r="E912" i="162"/>
  <c r="E911" i="162"/>
  <c r="E910" i="162"/>
  <c r="E909" i="162"/>
  <c r="E908" i="162"/>
  <c r="E907" i="162"/>
  <c r="E906" i="162"/>
  <c r="E905" i="162"/>
  <c r="E904" i="162"/>
  <c r="E903" i="162"/>
  <c r="E902" i="162"/>
  <c r="E901" i="162"/>
  <c r="E900" i="162"/>
  <c r="E899" i="162"/>
  <c r="E898" i="162"/>
  <c r="E897" i="162"/>
  <c r="E896" i="162"/>
  <c r="E894" i="162"/>
  <c r="E892" i="162"/>
  <c r="E891" i="162"/>
  <c r="E890" i="162"/>
  <c r="E889" i="162"/>
  <c r="E888" i="162"/>
  <c r="E887" i="162"/>
  <c r="E886" i="162"/>
  <c r="E885" i="162"/>
  <c r="E884" i="162"/>
  <c r="E883" i="162"/>
  <c r="E882" i="162"/>
  <c r="E881" i="162"/>
  <c r="E880" i="162" l="1"/>
  <c r="E879" i="162"/>
  <c r="E878" i="162"/>
  <c r="E877" i="162"/>
  <c r="E876" i="162"/>
  <c r="E875" i="162"/>
  <c r="E874" i="162"/>
  <c r="E873" i="162"/>
  <c r="E872" i="162"/>
  <c r="E871" i="162"/>
  <c r="E870" i="162"/>
  <c r="E869" i="162"/>
  <c r="E868" i="162"/>
  <c r="E867" i="162"/>
  <c r="E866" i="162"/>
  <c r="E865" i="162"/>
  <c r="E864" i="162"/>
  <c r="E863" i="162"/>
  <c r="E861" i="162"/>
  <c r="E860" i="162"/>
  <c r="E859" i="162"/>
  <c r="E858" i="162"/>
  <c r="E857" i="162"/>
  <c r="E856" i="162"/>
  <c r="E855" i="162"/>
  <c r="E854" i="162"/>
  <c r="E853" i="162"/>
  <c r="E1505" i="162"/>
  <c r="E1504" i="162"/>
  <c r="E1503" i="162"/>
  <c r="E1502" i="162"/>
  <c r="E1501" i="162"/>
  <c r="E1500" i="162"/>
  <c r="E1499" i="162"/>
  <c r="E1498" i="162"/>
  <c r="E1497" i="162"/>
  <c r="E1496" i="162"/>
  <c r="E1495" i="162"/>
  <c r="E1494" i="162"/>
  <c r="E1493" i="162"/>
  <c r="E1492" i="162"/>
  <c r="E1491" i="162"/>
  <c r="E1490" i="162"/>
  <c r="E1489" i="162"/>
  <c r="E1488" i="162"/>
  <c r="E1487" i="162"/>
  <c r="E1486" i="162"/>
  <c r="E1485" i="162"/>
  <c r="E1484" i="162"/>
  <c r="E1483" i="162"/>
  <c r="E1482" i="162"/>
  <c r="E1481" i="162"/>
  <c r="E1480" i="162"/>
  <c r="E1479" i="162"/>
  <c r="E1478" i="162"/>
  <c r="E1477" i="162"/>
  <c r="E1476" i="162"/>
  <c r="E1475" i="162"/>
  <c r="E1474" i="162"/>
  <c r="E1473" i="162"/>
  <c r="E1472" i="162"/>
  <c r="E1471" i="162"/>
  <c r="E1470" i="162"/>
  <c r="E1469" i="162"/>
  <c r="E1468" i="162"/>
  <c r="E1467" i="162"/>
  <c r="E1466" i="162"/>
  <c r="E852" i="162" l="1"/>
  <c r="E849" i="162"/>
  <c r="E839" i="162"/>
  <c r="E838" i="162"/>
  <c r="E837" i="162"/>
  <c r="E836" i="162"/>
  <c r="E835" i="162"/>
  <c r="E834" i="162"/>
  <c r="E833" i="162"/>
  <c r="E832" i="162"/>
  <c r="E831" i="162"/>
  <c r="E830" i="162"/>
  <c r="E829" i="162"/>
  <c r="E828" i="162"/>
  <c r="E826" i="162" l="1"/>
  <c r="E825" i="162"/>
  <c r="E824" i="162"/>
  <c r="E823" i="162"/>
  <c r="E822" i="162"/>
  <c r="E821" i="162"/>
  <c r="E820" i="162"/>
  <c r="E819" i="162"/>
  <c r="E818" i="162"/>
  <c r="E817" i="162"/>
  <c r="E816" i="162"/>
  <c r="E815" i="162"/>
  <c r="E814" i="162"/>
  <c r="E813" i="162"/>
  <c r="E812" i="162"/>
  <c r="E811" i="162"/>
  <c r="E810" i="162"/>
  <c r="E809" i="162" l="1"/>
  <c r="E808" i="162"/>
  <c r="E807" i="162"/>
  <c r="E806" i="162"/>
  <c r="E805" i="162"/>
  <c r="E804" i="162"/>
  <c r="E803" i="162"/>
  <c r="E802" i="162"/>
  <c r="E801" i="162"/>
  <c r="E800" i="162"/>
  <c r="E799" i="162"/>
  <c r="E798" i="162"/>
  <c r="E797" i="162"/>
  <c r="E796" i="162"/>
  <c r="E795" i="162"/>
  <c r="E794" i="162"/>
  <c r="E793" i="162"/>
  <c r="E792" i="162"/>
  <c r="E791" i="162"/>
  <c r="E790" i="162"/>
  <c r="E789" i="162"/>
  <c r="E788" i="162"/>
  <c r="E787" i="162"/>
  <c r="E786" i="162"/>
  <c r="E785" i="162"/>
  <c r="E784" i="162"/>
  <c r="E783" i="162"/>
  <c r="E782" i="162"/>
  <c r="E781" i="162"/>
  <c r="E780" i="162"/>
  <c r="E779" i="162"/>
  <c r="E778" i="162"/>
  <c r="E777" i="162"/>
  <c r="E776" i="162"/>
  <c r="E775" i="162"/>
  <c r="E774" i="162"/>
  <c r="E773" i="162"/>
  <c r="E772" i="162"/>
  <c r="E771" i="162"/>
  <c r="E770" i="162"/>
  <c r="E769" i="162"/>
  <c r="E768" i="162"/>
  <c r="E767" i="162"/>
  <c r="E766" i="162"/>
  <c r="E765" i="162"/>
  <c r="E764" i="162"/>
  <c r="E763" i="162"/>
  <c r="E762" i="162"/>
  <c r="E761" i="162"/>
  <c r="E760" i="162"/>
  <c r="E759" i="162"/>
  <c r="E758" i="162"/>
  <c r="E757" i="162"/>
  <c r="E756" i="162"/>
  <c r="E755" i="162"/>
  <c r="E754" i="162"/>
  <c r="E753" i="162"/>
  <c r="E752" i="162"/>
  <c r="E751" i="162"/>
  <c r="E750" i="162"/>
  <c r="E749" i="162"/>
  <c r="E748" i="162"/>
  <c r="E747" i="162"/>
  <c r="E746" i="162"/>
  <c r="E745" i="162"/>
  <c r="E744" i="162"/>
  <c r="E743" i="162"/>
  <c r="E742" i="162"/>
  <c r="E741" i="162"/>
  <c r="E740" i="162"/>
  <c r="E739" i="162"/>
  <c r="E738" i="162"/>
  <c r="E737" i="162"/>
  <c r="E736" i="162"/>
  <c r="E735" i="162"/>
  <c r="E734" i="162"/>
  <c r="E733" i="162"/>
  <c r="E732" i="162"/>
  <c r="E731" i="162"/>
  <c r="E730" i="162"/>
  <c r="E729" i="162"/>
  <c r="E728" i="162"/>
  <c r="E727" i="162"/>
  <c r="E726" i="162"/>
  <c r="E725" i="162"/>
  <c r="E724" i="162"/>
  <c r="E723" i="162"/>
  <c r="E722" i="162"/>
  <c r="E721" i="162"/>
  <c r="E720" i="162"/>
  <c r="E719" i="162"/>
  <c r="E718" i="162"/>
  <c r="E717" i="162"/>
  <c r="E716" i="162"/>
  <c r="E715" i="162"/>
  <c r="E714" i="162"/>
  <c r="E538" i="162"/>
  <c r="E537" i="162"/>
  <c r="E536" i="162"/>
  <c r="E535" i="162"/>
  <c r="E534" i="162"/>
  <c r="E533" i="162"/>
  <c r="E532" i="162"/>
  <c r="E531" i="162"/>
  <c r="E530" i="162"/>
  <c r="E529" i="162"/>
  <c r="E528" i="162"/>
  <c r="E527" i="162"/>
  <c r="E526" i="162"/>
  <c r="E525" i="162"/>
  <c r="E524" i="162"/>
  <c r="E523" i="162"/>
  <c r="E522" i="162"/>
  <c r="E521" i="162"/>
  <c r="E520" i="162"/>
  <c r="E519" i="162"/>
  <c r="E518" i="162"/>
  <c r="E517" i="162"/>
  <c r="E516" i="162"/>
  <c r="E515" i="162"/>
  <c r="E514" i="162"/>
  <c r="E513" i="162"/>
  <c r="E512" i="162"/>
  <c r="E511" i="162"/>
  <c r="E510" i="162"/>
  <c r="E509" i="162"/>
  <c r="E508" i="162"/>
  <c r="E507" i="162"/>
  <c r="E506" i="162"/>
  <c r="E505" i="162"/>
  <c r="E504" i="162"/>
  <c r="E503" i="162"/>
  <c r="E502" i="162"/>
  <c r="E501" i="162"/>
  <c r="E500" i="162"/>
  <c r="E499" i="162"/>
  <c r="E498" i="162"/>
  <c r="E497" i="162"/>
  <c r="E496" i="162"/>
  <c r="E495" i="162"/>
  <c r="E494" i="162"/>
  <c r="E493" i="162"/>
  <c r="E492" i="162"/>
  <c r="E491" i="162"/>
  <c r="E490" i="162"/>
  <c r="E489" i="162"/>
  <c r="E488" i="162"/>
  <c r="E487" i="162"/>
  <c r="E486" i="162"/>
  <c r="E485" i="162"/>
  <c r="E484" i="162"/>
  <c r="E483" i="162"/>
  <c r="E482" i="162"/>
  <c r="E481" i="162"/>
  <c r="E480" i="162"/>
  <c r="E479" i="162"/>
  <c r="E478" i="162"/>
  <c r="E477" i="162"/>
  <c r="E476" i="162"/>
  <c r="E475" i="162"/>
  <c r="E474" i="162" l="1"/>
  <c r="E473" i="162"/>
  <c r="E472" i="162"/>
  <c r="E471" i="162"/>
  <c r="E470" i="162"/>
  <c r="E469" i="162"/>
  <c r="E467" i="162"/>
  <c r="E465" i="162"/>
  <c r="E464" i="162"/>
  <c r="E463" i="162"/>
  <c r="E462" i="162"/>
  <c r="E461" i="162"/>
  <c r="E460" i="162"/>
  <c r="E459" i="162"/>
  <c r="E458" i="162"/>
  <c r="E457" i="162"/>
  <c r="E456" i="162"/>
  <c r="E455" i="162"/>
  <c r="E454" i="162"/>
  <c r="E453" i="162"/>
  <c r="E452" i="162"/>
  <c r="E450" i="162"/>
  <c r="E449" i="162"/>
  <c r="E448" i="162"/>
  <c r="E447" i="162"/>
  <c r="E446" i="162"/>
  <c r="E1749" i="162"/>
  <c r="E1748" i="162"/>
  <c r="E1747" i="162"/>
  <c r="E1746" i="162"/>
  <c r="E1745" i="162"/>
  <c r="E1744" i="162"/>
  <c r="E1743" i="162"/>
  <c r="E1742" i="162"/>
  <c r="E1741" i="162"/>
  <c r="E1740" i="162"/>
  <c r="E1739" i="162"/>
  <c r="E1738" i="162"/>
  <c r="E1737" i="162"/>
  <c r="E1736" i="162"/>
  <c r="E1735" i="162"/>
  <c r="E1734" i="162"/>
  <c r="E1733" i="162"/>
  <c r="E1732" i="162"/>
  <c r="E1731" i="162"/>
  <c r="E1730" i="162"/>
  <c r="E1729" i="162"/>
  <c r="E1728" i="162"/>
  <c r="E1727" i="162"/>
  <c r="E1726" i="162"/>
  <c r="E1725" i="162"/>
  <c r="E1724" i="162"/>
  <c r="E1723" i="162"/>
  <c r="E1722" i="162"/>
  <c r="E1721" i="162"/>
  <c r="E1720" i="162"/>
  <c r="E1719" i="162"/>
  <c r="E1718" i="162"/>
  <c r="E1717" i="162"/>
  <c r="E1716" i="162"/>
  <c r="E1715" i="162"/>
  <c r="E1714" i="162"/>
  <c r="E1713" i="162"/>
  <c r="E1712" i="162"/>
  <c r="E1711" i="162"/>
  <c r="E1710" i="162"/>
  <c r="E445" i="162"/>
  <c r="E444" i="162"/>
  <c r="E443" i="162"/>
  <c r="E442" i="162"/>
  <c r="E441" i="162"/>
  <c r="E440" i="162"/>
  <c r="E439" i="162"/>
  <c r="E438" i="162"/>
  <c r="E437" i="162"/>
  <c r="E436" i="162"/>
  <c r="E435" i="162"/>
  <c r="E434" i="162"/>
  <c r="E433" i="162"/>
  <c r="E432" i="162"/>
  <c r="E431" i="162"/>
  <c r="E430" i="162"/>
  <c r="E429" i="162"/>
  <c r="E428" i="162"/>
  <c r="E427" i="162"/>
  <c r="E426" i="162"/>
  <c r="E425" i="162"/>
  <c r="E424" i="162"/>
  <c r="E423" i="162"/>
  <c r="E422" i="162"/>
  <c r="E421" i="162"/>
  <c r="E420" i="162"/>
  <c r="E419" i="162"/>
  <c r="E418" i="162"/>
  <c r="E417" i="162"/>
  <c r="E416" i="162"/>
  <c r="E415" i="162"/>
  <c r="E414" i="162"/>
  <c r="E413" i="162"/>
  <c r="E412" i="162"/>
  <c r="E411" i="162"/>
  <c r="E410" i="162"/>
  <c r="E409" i="162"/>
  <c r="E408" i="162"/>
  <c r="E407" i="162"/>
  <c r="E406" i="162"/>
  <c r="E405" i="162"/>
  <c r="E404" i="162"/>
  <c r="E403" i="162"/>
  <c r="E402" i="162"/>
  <c r="E401" i="162"/>
  <c r="E400" i="162"/>
  <c r="E399" i="162"/>
  <c r="E398" i="162"/>
  <c r="E397" i="162"/>
  <c r="E396" i="162"/>
  <c r="E395" i="162"/>
  <c r="E394" i="162"/>
  <c r="E393" i="162"/>
  <c r="E392" i="162"/>
  <c r="E391" i="162"/>
  <c r="E390" i="162"/>
  <c r="E389" i="162"/>
  <c r="E388" i="162"/>
  <c r="E387" i="162"/>
  <c r="E386" i="162"/>
  <c r="E385" i="162"/>
  <c r="E384" i="162"/>
  <c r="E383" i="162"/>
  <c r="E382" i="162"/>
  <c r="E381" i="162"/>
  <c r="E380" i="162"/>
  <c r="E379" i="162"/>
  <c r="E378" i="162"/>
  <c r="E377" i="162"/>
  <c r="E376" i="162"/>
  <c r="E375" i="162"/>
  <c r="E374" i="162"/>
  <c r="E373" i="162"/>
  <c r="E372" i="162"/>
  <c r="E371" i="162"/>
  <c r="E370" i="162"/>
  <c r="E369" i="162"/>
  <c r="E368" i="162"/>
  <c r="E367" i="162"/>
  <c r="E366" i="162"/>
  <c r="E365" i="162"/>
  <c r="E364" i="162"/>
  <c r="E363" i="162"/>
  <c r="E362" i="162"/>
  <c r="E361" i="162"/>
  <c r="E360" i="162"/>
  <c r="E359" i="162"/>
  <c r="E358" i="162"/>
  <c r="E357" i="162"/>
  <c r="E356" i="162"/>
  <c r="E355" i="162"/>
  <c r="E354" i="162"/>
  <c r="E353" i="162"/>
  <c r="E352" i="162"/>
  <c r="E351" i="162"/>
  <c r="E350" i="162"/>
  <c r="E349" i="162"/>
  <c r="E348" i="162"/>
  <c r="E347" i="162"/>
  <c r="E346" i="162"/>
  <c r="E345" i="162"/>
  <c r="E344" i="162"/>
  <c r="E343" i="162"/>
  <c r="E342" i="162"/>
  <c r="E341" i="162"/>
  <c r="E340" i="162"/>
  <c r="E339" i="162"/>
  <c r="E338" i="162"/>
  <c r="E337" i="162"/>
  <c r="E336" i="162"/>
  <c r="E335" i="162"/>
  <c r="E334" i="162"/>
  <c r="E333" i="162"/>
  <c r="E332" i="162"/>
  <c r="E331" i="162"/>
  <c r="E330" i="162"/>
  <c r="E329" i="162"/>
  <c r="E328" i="162"/>
  <c r="E327" i="162"/>
  <c r="E326" i="162"/>
  <c r="E325" i="162"/>
  <c r="E324" i="162"/>
  <c r="E323" i="162"/>
  <c r="E322" i="162"/>
  <c r="E321" i="162"/>
  <c r="E320" i="162"/>
  <c r="E319" i="162"/>
  <c r="E318" i="162"/>
  <c r="E317" i="162"/>
  <c r="E316" i="162"/>
  <c r="E315" i="162"/>
  <c r="E314" i="162"/>
  <c r="E313" i="162"/>
  <c r="E312" i="162"/>
  <c r="E311" i="162"/>
  <c r="E310" i="162"/>
  <c r="E309" i="162"/>
  <c r="E308" i="162"/>
  <c r="E307" i="162"/>
  <c r="E306" i="162"/>
  <c r="E305" i="162"/>
  <c r="E304" i="162"/>
  <c r="E303" i="162"/>
  <c r="E302" i="162"/>
  <c r="E301" i="162"/>
  <c r="E300" i="162"/>
  <c r="E299" i="162"/>
  <c r="E298" i="162"/>
  <c r="E297" i="162"/>
  <c r="E296" i="162"/>
  <c r="E295" i="162"/>
  <c r="E294" i="162"/>
  <c r="E293" i="162"/>
  <c r="E292" i="162"/>
  <c r="E291" i="162"/>
  <c r="E290" i="162"/>
  <c r="E289" i="162"/>
  <c r="E288" i="162"/>
  <c r="E287" i="162"/>
  <c r="E286" i="162"/>
  <c r="E285" i="162"/>
  <c r="E284" i="162"/>
  <c r="E283" i="162"/>
  <c r="E282" i="162"/>
  <c r="E281" i="162"/>
  <c r="E280" i="162"/>
  <c r="E279" i="162"/>
  <c r="E278" i="162"/>
  <c r="E277" i="162"/>
  <c r="E276" i="162"/>
  <c r="E275" i="162"/>
  <c r="E274" i="162"/>
  <c r="E273" i="162"/>
  <c r="E272" i="162"/>
  <c r="E271" i="162"/>
  <c r="E270" i="162"/>
  <c r="E269" i="162"/>
  <c r="E268" i="162"/>
  <c r="E267" i="162"/>
  <c r="E266" i="162"/>
  <c r="E265" i="162"/>
  <c r="E264" i="162"/>
  <c r="E263" i="162"/>
  <c r="E262" i="162"/>
  <c r="E261" i="162"/>
  <c r="E260" i="162"/>
  <c r="E259" i="162"/>
  <c r="E258" i="162"/>
  <c r="E257" i="162"/>
  <c r="E256" i="162"/>
  <c r="E255" i="162"/>
  <c r="E254" i="162"/>
  <c r="E253" i="162"/>
  <c r="E252" i="162"/>
  <c r="E251" i="162"/>
  <c r="E250" i="162"/>
  <c r="E249" i="162"/>
  <c r="E248" i="162"/>
  <c r="E247" i="162"/>
  <c r="E246" i="162"/>
  <c r="E245" i="162"/>
  <c r="E244" i="162"/>
  <c r="E243" i="162"/>
  <c r="E242" i="162"/>
  <c r="E241" i="162"/>
  <c r="E240" i="162"/>
  <c r="E239" i="162"/>
  <c r="E238" i="162"/>
  <c r="E237" i="162"/>
  <c r="E236" i="162"/>
  <c r="E235" i="162"/>
  <c r="E234" i="162"/>
  <c r="E233" i="162"/>
  <c r="E232" i="162"/>
  <c r="E231" i="162"/>
  <c r="E230" i="162"/>
  <c r="E229" i="162"/>
  <c r="E228" i="162"/>
  <c r="E227" i="162"/>
  <c r="E226" i="162"/>
  <c r="E225" i="162"/>
  <c r="E224" i="162"/>
  <c r="E223" i="162"/>
  <c r="E222" i="162"/>
  <c r="E221" i="162"/>
  <c r="E220" i="162"/>
  <c r="E219" i="162"/>
  <c r="E218" i="162"/>
  <c r="E217" i="162"/>
  <c r="E216" i="162"/>
  <c r="E215" i="162"/>
  <c r="E214" i="162"/>
  <c r="E213" i="162"/>
  <c r="E212" i="162"/>
  <c r="E211" i="162"/>
  <c r="E210" i="162"/>
  <c r="E209" i="162"/>
  <c r="E208" i="162"/>
  <c r="E207" i="162"/>
  <c r="E206" i="162"/>
  <c r="E205" i="162"/>
  <c r="E204" i="162"/>
  <c r="E203" i="162"/>
  <c r="E202" i="162"/>
  <c r="E201" i="162"/>
  <c r="E200" i="162"/>
  <c r="E199" i="162"/>
  <c r="E198" i="162"/>
  <c r="E197" i="162"/>
  <c r="E196" i="162"/>
  <c r="E195" i="162"/>
  <c r="E194" i="162"/>
  <c r="E193" i="162"/>
  <c r="E192" i="162"/>
  <c r="E191" i="162"/>
  <c r="E190" i="162"/>
  <c r="E189" i="162"/>
  <c r="E188" i="162"/>
  <c r="E187" i="162"/>
  <c r="E186" i="162"/>
  <c r="E185" i="162"/>
  <c r="E184" i="162"/>
  <c r="E183" i="162"/>
  <c r="E182" i="162"/>
  <c r="E181" i="162"/>
  <c r="E180" i="162"/>
  <c r="E179" i="162"/>
  <c r="E178" i="162"/>
  <c r="E177" i="162"/>
  <c r="E176" i="162"/>
  <c r="E175" i="162"/>
  <c r="E174" i="162"/>
  <c r="E173" i="162"/>
  <c r="E172" i="162"/>
  <c r="E171" i="162"/>
  <c r="E170" i="162"/>
  <c r="E169" i="162"/>
  <c r="E168" i="162"/>
  <c r="E167" i="162"/>
  <c r="E166" i="162"/>
  <c r="E165" i="162"/>
  <c r="E164" i="162"/>
  <c r="E163" i="162"/>
  <c r="E162" i="162"/>
  <c r="E161" i="162"/>
  <c r="E160" i="162"/>
  <c r="E159" i="162"/>
  <c r="E158" i="162"/>
  <c r="E157" i="162"/>
  <c r="E156" i="162"/>
  <c r="E155" i="162"/>
  <c r="E154" i="162"/>
  <c r="E153" i="162"/>
  <c r="E152" i="162"/>
  <c r="E151" i="162"/>
  <c r="E150" i="162"/>
  <c r="E149" i="162"/>
  <c r="E148" i="162"/>
  <c r="E147" i="162"/>
  <c r="E146" i="162"/>
  <c r="E145" i="162"/>
  <c r="E144" i="162"/>
  <c r="E143" i="162"/>
  <c r="E142" i="162"/>
  <c r="E141" i="162"/>
  <c r="E140" i="162"/>
  <c r="E139" i="162"/>
  <c r="E138" i="162"/>
  <c r="E137" i="162"/>
  <c r="E136" i="162"/>
  <c r="E135" i="162"/>
  <c r="E134" i="162"/>
  <c r="E133" i="162"/>
  <c r="E132" i="162"/>
  <c r="E131" i="162"/>
  <c r="E130" i="162"/>
  <c r="E129" i="162"/>
  <c r="E128" i="162"/>
  <c r="E127" i="162"/>
  <c r="E126" i="162"/>
  <c r="E125" i="162"/>
  <c r="E124" i="162"/>
  <c r="E123" i="162"/>
  <c r="E122" i="162"/>
  <c r="E121" i="162"/>
  <c r="E120" i="162"/>
  <c r="E119" i="162"/>
  <c r="E118" i="162"/>
  <c r="E117" i="162"/>
  <c r="E116" i="162"/>
  <c r="E115" i="162"/>
  <c r="E114" i="162"/>
  <c r="E113" i="162"/>
  <c r="E112" i="162"/>
  <c r="E111" i="162"/>
  <c r="E110" i="162"/>
  <c r="E109" i="162"/>
  <c r="E108" i="162"/>
  <c r="E107" i="162"/>
  <c r="E106" i="162"/>
  <c r="E105" i="162"/>
  <c r="E104" i="162"/>
  <c r="E103" i="162"/>
  <c r="E102" i="162"/>
  <c r="E101" i="162"/>
  <c r="E100" i="162"/>
  <c r="E99" i="162"/>
  <c r="E98" i="162"/>
  <c r="E97" i="162"/>
  <c r="E96" i="162"/>
  <c r="E95" i="162"/>
  <c r="E94" i="162"/>
  <c r="E93" i="162"/>
  <c r="E92" i="162"/>
  <c r="E91" i="162"/>
  <c r="E90" i="162"/>
  <c r="E89" i="162"/>
  <c r="E88" i="162"/>
  <c r="E87" i="162"/>
  <c r="E86" i="162"/>
  <c r="E85" i="162"/>
  <c r="E80" i="162" l="1"/>
  <c r="E79" i="162"/>
  <c r="E78" i="162"/>
  <c r="E77" i="162"/>
  <c r="E76" i="162"/>
  <c r="E75" i="162"/>
  <c r="E74" i="162"/>
  <c r="E73" i="162"/>
  <c r="E72" i="162"/>
  <c r="E71" i="162"/>
  <c r="E70" i="162"/>
  <c r="E69" i="162"/>
  <c r="E68" i="162"/>
  <c r="E67" i="162"/>
  <c r="E66" i="162"/>
  <c r="E65" i="162"/>
  <c r="E64" i="162"/>
  <c r="E63" i="162"/>
  <c r="E62" i="162"/>
  <c r="E61" i="162"/>
  <c r="E60" i="162"/>
  <c r="E59" i="162"/>
  <c r="E58" i="162"/>
  <c r="E57" i="162"/>
  <c r="E56" i="162"/>
  <c r="E55" i="162"/>
  <c r="E54" i="162"/>
  <c r="E53" i="162"/>
  <c r="E52" i="162"/>
  <c r="E51" i="162"/>
  <c r="E50" i="162"/>
  <c r="E49" i="162"/>
  <c r="E48" i="162"/>
  <c r="E47" i="162"/>
  <c r="E46" i="162"/>
  <c r="E45" i="162"/>
  <c r="E44" i="162"/>
  <c r="E43" i="162"/>
  <c r="E42" i="162"/>
  <c r="E41" i="162"/>
  <c r="E40" i="162"/>
  <c r="E39" i="162"/>
  <c r="E38" i="162"/>
  <c r="E37" i="162"/>
  <c r="E36" i="162"/>
  <c r="E35" i="162"/>
  <c r="E34" i="162"/>
  <c r="E33" i="162"/>
  <c r="E32" i="162"/>
  <c r="E31" i="162"/>
  <c r="E30" i="162"/>
  <c r="E29" i="162"/>
  <c r="E28" i="162"/>
  <c r="E27" i="162"/>
  <c r="E26" i="162"/>
  <c r="E25" i="162"/>
  <c r="E24" i="162"/>
  <c r="E23" i="162"/>
  <c r="E22" i="162"/>
  <c r="E21" i="162"/>
  <c r="E20" i="162"/>
  <c r="E19" i="162"/>
  <c r="E18" i="162"/>
  <c r="E17" i="162"/>
  <c r="E16" i="162"/>
  <c r="E15" i="162"/>
  <c r="E14" i="162"/>
  <c r="E13" i="162"/>
  <c r="E12" i="162"/>
  <c r="E11" i="162"/>
  <c r="E10" i="162"/>
  <c r="E9" i="162" l="1"/>
  <c r="E8" i="162"/>
  <c r="B2" i="161" l="1"/>
  <c r="B8" i="161"/>
  <c r="B9" i="161" s="1"/>
  <c r="B10" i="161" s="1"/>
  <c r="B11" i="161" s="1"/>
  <c r="B12" i="161" s="1"/>
  <c r="B13" i="161" s="1"/>
  <c r="B14" i="161" s="1"/>
  <c r="B15" i="161" s="1"/>
  <c r="B16" i="161" s="1"/>
  <c r="B17" i="161" s="1"/>
  <c r="B18" i="161" s="1"/>
  <c r="B19" i="161" s="1"/>
  <c r="B20" i="161" s="1"/>
  <c r="B21" i="161" s="1"/>
  <c r="B22" i="161" s="1"/>
  <c r="B23" i="161" s="1"/>
  <c r="B7" i="161"/>
  <c r="E3" i="161"/>
  <c r="B2" i="159" l="1"/>
  <c r="A47" i="159"/>
  <c r="C7" i="156" l="1"/>
  <c r="C6" i="156"/>
  <c r="C5" i="156"/>
  <c r="B2" i="156"/>
  <c r="A23" i="65" l="1"/>
  <c r="B2" i="154"/>
  <c r="C4" i="149"/>
  <c r="A53" i="154"/>
  <c r="A6" i="154"/>
  <c r="A13" i="154" s="1"/>
  <c r="A20" i="154" s="1"/>
  <c r="A27" i="154" s="1"/>
  <c r="A35" i="154" s="1"/>
  <c r="A40" i="154" s="1"/>
  <c r="A42" i="154" s="1"/>
  <c r="A44" i="154" s="1"/>
  <c r="A46" i="154" s="1"/>
  <c r="A48" i="154" s="1"/>
  <c r="A47" i="153" l="1"/>
  <c r="B2" i="153"/>
  <c r="B7" i="153"/>
  <c r="D3" i="153"/>
  <c r="C7" i="136" l="1"/>
  <c r="C6" i="136"/>
  <c r="C5" i="136"/>
  <c r="B2" i="151" l="1"/>
  <c r="A7" i="151"/>
  <c r="A9" i="151" s="1"/>
  <c r="B2" i="149" l="1"/>
  <c r="A6" i="149"/>
  <c r="A13" i="149" s="1"/>
  <c r="A18" i="149" s="1"/>
  <c r="A20" i="149" s="1"/>
  <c r="A22" i="149" s="1"/>
  <c r="A24" i="149" s="1"/>
  <c r="A26" i="149" s="1"/>
  <c r="A28" i="149" s="1"/>
  <c r="A35" i="149" s="1"/>
  <c r="A42" i="149" s="1"/>
  <c r="A47" i="149" s="1"/>
  <c r="A49" i="149" s="1"/>
  <c r="A51" i="149" s="1"/>
  <c r="A53" i="149" s="1"/>
  <c r="A55" i="149" s="1"/>
  <c r="A57" i="149" s="1"/>
  <c r="B2" i="145" l="1"/>
  <c r="D2" i="145" s="1"/>
  <c r="A8" i="145"/>
  <c r="A15" i="145" s="1"/>
  <c r="A22" i="145" s="1"/>
  <c r="A31" i="145" s="1"/>
  <c r="A35" i="145" s="1"/>
  <c r="A41" i="145" s="1"/>
  <c r="A43" i="145" s="1"/>
  <c r="D3" i="145"/>
  <c r="C3" i="145"/>
  <c r="B2" i="140" l="1"/>
  <c r="N47" i="140"/>
  <c r="M47" i="140"/>
  <c r="L47" i="140"/>
  <c r="K47" i="140"/>
  <c r="J47" i="140"/>
  <c r="I47" i="140"/>
  <c r="H47" i="140"/>
  <c r="G47" i="140"/>
  <c r="F47" i="140"/>
  <c r="E47" i="140"/>
  <c r="D47" i="140"/>
  <c r="C47" i="140"/>
  <c r="N46" i="140"/>
  <c r="M46" i="140"/>
  <c r="L46" i="140"/>
  <c r="K46" i="140"/>
  <c r="J46" i="140"/>
  <c r="I46" i="140"/>
  <c r="H46" i="140"/>
  <c r="G46" i="140"/>
  <c r="F46" i="140"/>
  <c r="E46" i="140"/>
  <c r="D46" i="140"/>
  <c r="C46" i="140"/>
  <c r="C48" i="140" s="1"/>
  <c r="A13" i="140"/>
  <c r="A16" i="140" s="1"/>
  <c r="A20" i="140" s="1"/>
  <c r="A50" i="140" s="1"/>
  <c r="B10" i="140"/>
  <c r="B9" i="140" s="1"/>
  <c r="B8" i="140" s="1"/>
  <c r="B7" i="140" s="1"/>
  <c r="B2" i="136"/>
  <c r="A13" i="136"/>
  <c r="A21" i="136" s="1"/>
  <c r="A27" i="136" s="1"/>
  <c r="A36" i="136" s="1"/>
  <c r="A37" i="136" s="1"/>
  <c r="A38" i="136" s="1"/>
  <c r="A40" i="136" s="1"/>
  <c r="B2" i="132"/>
  <c r="B2" i="134" l="1"/>
  <c r="A10" i="134"/>
  <c r="A17" i="134" s="1"/>
  <c r="A21" i="134" s="1"/>
  <c r="A31" i="134" s="1"/>
  <c r="A38" i="134" s="1"/>
  <c r="C3" i="134"/>
  <c r="A51" i="133"/>
  <c r="B2" i="133"/>
  <c r="A17" i="133"/>
  <c r="A21" i="133" s="1"/>
  <c r="A29" i="133" s="1"/>
  <c r="A36" i="133" s="1"/>
  <c r="A44" i="133" s="1"/>
  <c r="C3" i="133"/>
  <c r="A15" i="132" l="1"/>
  <c r="A20" i="132" s="1"/>
  <c r="A26" i="132" s="1"/>
  <c r="A32" i="132" s="1"/>
  <c r="A10" i="132"/>
  <c r="B3" i="117" l="1"/>
  <c r="A22" i="117" l="1"/>
  <c r="A39" i="117" s="1"/>
  <c r="D3" i="114" l="1"/>
  <c r="A8" i="114"/>
  <c r="D3" i="112"/>
  <c r="A13" i="112"/>
  <c r="A8" i="105"/>
  <c r="A20" i="105" s="1"/>
  <c r="A23" i="105" s="1"/>
  <c r="A25" i="105" s="1"/>
  <c r="D3" i="105" l="1"/>
  <c r="A19" i="122" l="1"/>
  <c r="B2" i="128" l="1"/>
  <c r="A13" i="127"/>
  <c r="A20" i="127" s="1"/>
  <c r="A27" i="127" s="1"/>
  <c r="B2" i="127"/>
  <c r="C5" i="125"/>
  <c r="A48" i="126"/>
  <c r="I46" i="126"/>
  <c r="I45" i="126"/>
  <c r="I44" i="126"/>
  <c r="I43" i="126"/>
  <c r="I42" i="126"/>
  <c r="I41" i="126"/>
  <c r="I40" i="126"/>
  <c r="I39" i="126"/>
  <c r="I38" i="126"/>
  <c r="I37" i="126"/>
  <c r="I36" i="126"/>
  <c r="I35" i="126"/>
  <c r="I34" i="126"/>
  <c r="I33" i="126"/>
  <c r="I32" i="126"/>
  <c r="I31" i="126"/>
  <c r="I30" i="126"/>
  <c r="I29" i="126"/>
  <c r="I28" i="126"/>
  <c r="I27" i="126"/>
  <c r="I26" i="126"/>
  <c r="I25" i="126"/>
  <c r="I24" i="126"/>
  <c r="I23" i="126"/>
  <c r="I22" i="126"/>
  <c r="I21" i="126"/>
  <c r="I20" i="126"/>
  <c r="I19" i="126"/>
  <c r="I18" i="126"/>
  <c r="I17" i="126"/>
  <c r="I16" i="126"/>
  <c r="I15" i="126"/>
  <c r="I14" i="126"/>
  <c r="I13" i="126"/>
  <c r="I12" i="126"/>
  <c r="I11" i="126"/>
  <c r="I10" i="126"/>
  <c r="I9" i="126"/>
  <c r="I8" i="126"/>
  <c r="B8" i="126"/>
  <c r="B9" i="126" s="1"/>
  <c r="B10" i="126" s="1"/>
  <c r="B11" i="126" s="1"/>
  <c r="B12" i="126" s="1"/>
  <c r="B13" i="126" s="1"/>
  <c r="B14" i="126" s="1"/>
  <c r="B15" i="126" s="1"/>
  <c r="B16" i="126" s="1"/>
  <c r="B17" i="126" s="1"/>
  <c r="B18" i="126" s="1"/>
  <c r="B19" i="126" s="1"/>
  <c r="B20" i="126" s="1"/>
  <c r="B21" i="126" s="1"/>
  <c r="B22" i="126" s="1"/>
  <c r="B23" i="126" s="1"/>
  <c r="B24" i="126" s="1"/>
  <c r="B25" i="126" s="1"/>
  <c r="B26" i="126" s="1"/>
  <c r="B27" i="126" s="1"/>
  <c r="B28" i="126" s="1"/>
  <c r="B29" i="126" s="1"/>
  <c r="B30" i="126" s="1"/>
  <c r="B31" i="126" s="1"/>
  <c r="B32" i="126" s="1"/>
  <c r="B33" i="126" s="1"/>
  <c r="B34" i="126" s="1"/>
  <c r="B35" i="126" s="1"/>
  <c r="B36" i="126" s="1"/>
  <c r="B37" i="126" s="1"/>
  <c r="B38" i="126" s="1"/>
  <c r="B39" i="126" s="1"/>
  <c r="B40" i="126" s="1"/>
  <c r="B41" i="126" s="1"/>
  <c r="B42" i="126" s="1"/>
  <c r="B43" i="126" s="1"/>
  <c r="B44" i="126" s="1"/>
  <c r="B45" i="126" s="1"/>
  <c r="B46" i="126" s="1"/>
  <c r="I7" i="126"/>
  <c r="D5" i="126"/>
  <c r="B2" i="126"/>
  <c r="A6" i="125"/>
  <c r="A8" i="125" s="1"/>
  <c r="A50" i="125" s="1"/>
  <c r="B10" i="125"/>
  <c r="B11" i="125" s="1"/>
  <c r="B12" i="125" s="1"/>
  <c r="B13" i="125" s="1"/>
  <c r="B14" i="125" s="1"/>
  <c r="B15" i="125" s="1"/>
  <c r="B16" i="125" s="1"/>
  <c r="B17" i="125" s="1"/>
  <c r="B18" i="125" s="1"/>
  <c r="B19" i="125" s="1"/>
  <c r="B20" i="125" s="1"/>
  <c r="B21" i="125" s="1"/>
  <c r="B22" i="125" s="1"/>
  <c r="B23" i="125" s="1"/>
  <c r="B24" i="125" s="1"/>
  <c r="B25" i="125" s="1"/>
  <c r="B26" i="125" s="1"/>
  <c r="B27" i="125" s="1"/>
  <c r="B28" i="125" s="1"/>
  <c r="B29" i="125" s="1"/>
  <c r="B30" i="125" s="1"/>
  <c r="B31" i="125" s="1"/>
  <c r="B32" i="125" s="1"/>
  <c r="B33" i="125" s="1"/>
  <c r="B34" i="125" s="1"/>
  <c r="B35" i="125" s="1"/>
  <c r="B36" i="125" s="1"/>
  <c r="B37" i="125" s="1"/>
  <c r="B38" i="125" s="1"/>
  <c r="B39" i="125" s="1"/>
  <c r="B40" i="125" s="1"/>
  <c r="B41" i="125" s="1"/>
  <c r="B42" i="125" s="1"/>
  <c r="B43" i="125" s="1"/>
  <c r="B44" i="125" s="1"/>
  <c r="B45" i="125" s="1"/>
  <c r="B46" i="125" s="1"/>
  <c r="B47" i="125" s="1"/>
  <c r="B48" i="125" s="1"/>
  <c r="B2" i="125"/>
  <c r="B2" i="117" l="1"/>
  <c r="B2" i="114"/>
  <c r="B2" i="112"/>
  <c r="B2" i="105"/>
  <c r="D2" i="105" s="1"/>
  <c r="B2" i="122"/>
  <c r="B2" i="65"/>
  <c r="B17" i="122" l="1"/>
  <c r="B16" i="122"/>
  <c r="B15" i="122"/>
  <c r="B14" i="122"/>
  <c r="B13" i="122"/>
  <c r="B12" i="122"/>
  <c r="B11" i="122"/>
  <c r="B10" i="122"/>
  <c r="B9" i="122"/>
  <c r="B8" i="122"/>
  <c r="A18" i="112" l="1"/>
  <c r="A1" i="104" l="1"/>
  <c r="A1" i="162" s="1"/>
  <c r="A8" i="65" l="1"/>
  <c r="A11" i="65" s="1"/>
  <c r="A14" i="65" s="1"/>
  <c r="A17" i="65" s="1"/>
  <c r="A20" i="6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14" authorId="0" shapeId="0" xr:uid="{DC620FEA-82D2-46A2-9D50-D612ABD7E767}">
      <text>
        <r>
          <rPr>
            <b/>
            <sz val="9"/>
            <color indexed="81"/>
            <rFont val="Tahoma"/>
            <family val="2"/>
          </rPr>
          <t xml:space="preserve">-or- Delivered Fuel Cost ($/Ton)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14" authorId="0" shapeId="0" xr:uid="{46B862AA-A904-4CBB-B20C-7DE6AEFD468A}">
      <text>
        <r>
          <rPr>
            <b/>
            <sz val="9"/>
            <color indexed="81"/>
            <rFont val="Tahoma"/>
            <family val="2"/>
          </rPr>
          <t>Annual Expected Global Horizontal Irradiance (kWh/m2/yr) for Solar Projects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28" authorId="0" shapeId="0" xr:uid="{57AAB482-659B-4B3B-A8A0-21A8B2FE5B3F}">
      <text>
        <r>
          <rPr>
            <sz val="9"/>
            <color indexed="81"/>
            <rFont val="Tahoma"/>
            <family val="2"/>
          </rPr>
          <t>If wet cooled, estimated reduction in annual delivered energy production from dry cooling (MWh/yr):</t>
        </r>
      </text>
    </comment>
    <comment ref="B29" authorId="0" shapeId="0" xr:uid="{9F94E38A-275D-464E-926F-531B1DE3FB55}">
      <text>
        <r>
          <rPr>
            <sz val="9"/>
            <color indexed="81"/>
            <rFont val="Tahoma"/>
            <family val="2"/>
          </rPr>
          <t>If wet cooled, estimated reduction in summer peak generation capability from dry cooling (MW):</t>
        </r>
      </text>
    </comment>
  </commentList>
</comments>
</file>

<file path=xl/sharedStrings.xml><?xml version="1.0" encoding="utf-8"?>
<sst xmlns="http://schemas.openxmlformats.org/spreadsheetml/2006/main" count="6211" uniqueCount="2198">
  <si>
    <t>HE (MST)</t>
  </si>
  <si>
    <t>Jan</t>
  </si>
  <si>
    <t>Feb</t>
  </si>
  <si>
    <t>Mar</t>
  </si>
  <si>
    <t>Apr</t>
  </si>
  <si>
    <t>May</t>
  </si>
  <si>
    <t>Jun</t>
  </si>
  <si>
    <t>Jul</t>
  </si>
  <si>
    <t>Aug</t>
  </si>
  <si>
    <t>Sep</t>
  </si>
  <si>
    <t>Oct</t>
  </si>
  <si>
    <t>Nov</t>
  </si>
  <si>
    <t>Dec</t>
  </si>
  <si>
    <t>Project Name</t>
  </si>
  <si>
    <t>Start-up testing of the Facility commences.</t>
  </si>
  <si>
    <t>MWh</t>
  </si>
  <si>
    <t>.</t>
  </si>
  <si>
    <t>Fixed</t>
  </si>
  <si>
    <t>Transmission System</t>
  </si>
  <si>
    <t>Seller shall have achieved closing on financing for the Facility or provided Company with proof of financial capability to construct the Facility.</t>
  </si>
  <si>
    <t>Seller shall have laid the foundation for all Facility buildings, generating facilities and step-up transformation facilities.</t>
  </si>
  <si>
    <t>Seller and all required counterparties shall have executed such Construction Contracts as are needed to construct the Facility.</t>
  </si>
  <si>
    <t>Seller and the Transmission Authority shall have executed the Interconnection Agreement.</t>
  </si>
  <si>
    <t>RFP Name</t>
  </si>
  <si>
    <t>Xcel OpCo</t>
  </si>
  <si>
    <t>PSCo</t>
  </si>
  <si>
    <t>General Inputs</t>
  </si>
  <si>
    <t>Field</t>
  </si>
  <si>
    <t>Input</t>
  </si>
  <si>
    <t>Yr of Issuance</t>
  </si>
  <si>
    <t>Date of Issuance</t>
  </si>
  <si>
    <t>*Unless noted otherwise--kW, kWh, MW, MWh refer to AC power and energy.</t>
  </si>
  <si>
    <t>Wheeling and Ancillary Charges</t>
  </si>
  <si>
    <t>If the facility is not located at the Point of Delivery (POD), provide an estimate of the wheeling losses between the facility and the POD.</t>
  </si>
  <si>
    <t>List, if known; else, Public Service will estimate and complete.</t>
  </si>
  <si>
    <t>Insert the proposed date for each milestone shown here as would be found on the detailed Development Schedule provided with the proposal. Milestones should be based on the requirements to achieve the proposed commercial operation date.</t>
  </si>
  <si>
    <t>Net Capability (MW)</t>
  </si>
  <si>
    <t/>
  </si>
  <si>
    <t xml:space="preserve"> </t>
  </si>
  <si>
    <t>---------------------------------------------------------------------------------------------------------------------------------------------------------------------------------------------------</t>
  </si>
  <si>
    <t>1-Axis Tracking</t>
  </si>
  <si>
    <t>2-Axis Tracking</t>
  </si>
  <si>
    <t>Azimuth &amp; Elevation inputs apply to only Fixed or 1-Axis Tracking only.</t>
  </si>
  <si>
    <t>Max (MWh)</t>
  </si>
  <si>
    <t>Sum</t>
  </si>
  <si>
    <t>% of Total</t>
  </si>
  <si>
    <t>Total</t>
  </si>
  <si>
    <t>Module Level Information</t>
  </si>
  <si>
    <t>Array Level Information</t>
  </si>
  <si>
    <t>Inverter Information</t>
  </si>
  <si>
    <t>Mounting/Orientation</t>
  </si>
  <si>
    <t>Facility Level Information</t>
  </si>
  <si>
    <r>
      <t xml:space="preserve">3rd-Party Transmission Costs </t>
    </r>
    <r>
      <rPr>
        <b/>
        <u/>
        <sz val="12"/>
        <rFont val="Arial"/>
        <family val="2"/>
      </rPr>
      <t>Included</t>
    </r>
    <r>
      <rPr>
        <b/>
        <sz val="12"/>
        <rFont val="Arial"/>
        <family val="2"/>
      </rPr>
      <t xml:space="preserve"> in Form C1 Pricing</t>
    </r>
  </si>
  <si>
    <r>
      <t xml:space="preserve">Electric Interconnection Costs </t>
    </r>
    <r>
      <rPr>
        <b/>
        <u/>
        <sz val="12"/>
        <rFont val="Arial"/>
        <family val="2"/>
      </rPr>
      <t xml:space="preserve">Not Included </t>
    </r>
    <r>
      <rPr>
        <b/>
        <sz val="12"/>
        <rFont val="Arial"/>
        <family val="2"/>
      </rPr>
      <t>in Form C1 Pricing</t>
    </r>
  </si>
  <si>
    <t>Bidder Contact</t>
  </si>
  <si>
    <t>Yes</t>
  </si>
  <si>
    <t>No</t>
  </si>
  <si>
    <t>Distribution System</t>
  </si>
  <si>
    <t>Performance Metrics</t>
  </si>
  <si>
    <t>Battery Information</t>
  </si>
  <si>
    <t>Bid Forms Style Guide</t>
  </si>
  <si>
    <t>- Keep (try) all inputs to column C.</t>
  </si>
  <si>
    <t>- Input row height at 20 or 33 (for double lines).</t>
  </si>
  <si>
    <t>- Non-input row height at 12.75.</t>
  </si>
  <si>
    <t>- Non-input column width at 8.43.</t>
  </si>
  <si>
    <t>- Top header row height at 23.</t>
  </si>
  <si>
    <t>- Margin size at Normal.</t>
  </si>
  <si>
    <t>- Font color black or automatic.</t>
  </si>
  <si>
    <t>- Header background and text color.</t>
  </si>
  <si>
    <t>- Input background color.</t>
  </si>
  <si>
    <t>x - not used</t>
  </si>
  <si>
    <t>Email</t>
  </si>
  <si>
    <t>Company Name</t>
  </si>
  <si>
    <t>Form D2 - Electrical Interconnection Cost Estimates</t>
  </si>
  <si>
    <t>Form B - Bid Certification</t>
  </si>
  <si>
    <t>Project Location</t>
  </si>
  <si>
    <t xml:space="preserve">Outcome                                        </t>
  </si>
  <si>
    <t>Turbine Level Information</t>
  </si>
  <si>
    <t>For bids proposing projects utilizing a primary energy source other than solar, wind or biomass (e.g., geothermal, hydro, recycled energy), complete this form.  Ensure that other relevant, quantitative information is included in the Project Description Bid Narrative Topic.</t>
  </si>
  <si>
    <t>Form G - Natural Gas and Backup Fuel Supply</t>
  </si>
  <si>
    <t>Natural Gas Pressure</t>
  </si>
  <si>
    <t>Natural Gas Quantities</t>
  </si>
  <si>
    <t>Summer</t>
  </si>
  <si>
    <t>Winter</t>
  </si>
  <si>
    <t>Natural Gas Quality</t>
  </si>
  <si>
    <t>Colorado Interstate Gas</t>
  </si>
  <si>
    <t>Wyoming Interstate Gas</t>
  </si>
  <si>
    <t>Public Service Company of Colorado</t>
  </si>
  <si>
    <t>If secondary, on-site fuel storage is proposed, describe the fuel type, including quality specifications, quantity, and maximum number of full-load run hours on secondary fuel.</t>
  </si>
  <si>
    <t>Form H  -   Emission Rates</t>
  </si>
  <si>
    <t>Provide emission rate information for the proposed generator(s), including fuel requirements for base and supplemental capacity and/or freeze protection.</t>
  </si>
  <si>
    <t>Carbon Monoxide</t>
  </si>
  <si>
    <t>Identify whether the proposal is for a tolling arrangement or an electric energy sale arrangement. For tolling bids, identify the pipeline to which the bidder plans to interconnect. For energy sale (non-tolling) bids in which bidder plans to acquire and manage the fuel supply, describe supply plan and identify all contracts that support the supply of firm gas transportation and firm supply to the proposed plant.</t>
  </si>
  <si>
    <t>Describe the gas interconnection facilities that have been included in the Form D1 bid price, including the size, length and location of the lateral interconnection and fuel delivery point. State the capital cost estimates included in the Form D1 pricing and the change in that pricing for a $100,000 change in the capital cost estimate. Attach a USGS-based map showing the gas pipeline delivery point, the location of any lateral lines, compressors and meters.</t>
  </si>
  <si>
    <t>Fuel Type</t>
  </si>
  <si>
    <t>Expected Generation (MWh)</t>
  </si>
  <si>
    <t>Engineering, Procurement &amp; Construction Payments ($)</t>
  </si>
  <si>
    <t>Total Payments ($)</t>
  </si>
  <si>
    <t>Other</t>
  </si>
  <si>
    <t>Payment Date (mm/dd/yyyy)</t>
  </si>
  <si>
    <t>Form D1A - Pricing and Quantity for BOTs or Sale of Existing Asset</t>
  </si>
  <si>
    <t>Annual Generation (MWh)</t>
  </si>
  <si>
    <t>Non-Capital Maintenance Expenses ($/yr)</t>
  </si>
  <si>
    <t>FOM 
($/yr)</t>
  </si>
  <si>
    <t>VOM 
($/yr)</t>
  </si>
  <si>
    <t>Ongoing CapX ($/yr)</t>
  </si>
  <si>
    <t>The turbine(s)/generator(s)/step-up transformer shall have been delivered to, and installed at, the Site.</t>
  </si>
  <si>
    <t>Form F2 - Facility Performance</t>
  </si>
  <si>
    <t>Outages</t>
  </si>
  <si>
    <t>Manual Control</t>
  </si>
  <si>
    <r>
      <t>Start Times</t>
    </r>
    <r>
      <rPr>
        <sz val="12"/>
        <rFont val="Arial"/>
        <family val="2"/>
      </rPr>
      <t xml:space="preserve"> (time to start unit, sync to grid, and reach minimum load)</t>
    </r>
  </si>
  <si>
    <t>Form F3 - Heat Rates</t>
  </si>
  <si>
    <t>Heat Rate (Btu/kWh)</t>
  </si>
  <si>
    <t>Form F4 - Heat Rate Degradation</t>
  </si>
  <si>
    <t>Operating Hour Range</t>
  </si>
  <si>
    <t>Period Start (Hrs)</t>
  </si>
  <si>
    <t>Period End (Hrs)</t>
  </si>
  <si>
    <t>Form F5 - Technical Description | Solar Photovoltaic</t>
  </si>
  <si>
    <t>Form F9 - Technical Description | Other Tech</t>
  </si>
  <si>
    <t>Form F1 - Capacity for Thermal Resources</t>
  </si>
  <si>
    <t>PSCo All-Source 2022 Ownership RFP</t>
  </si>
  <si>
    <t>Submitted By</t>
  </si>
  <si>
    <t>Bidder</t>
  </si>
  <si>
    <t>Name of Officer</t>
  </si>
  <si>
    <t>Title</t>
  </si>
  <si>
    <t>Date Signed</t>
  </si>
  <si>
    <t>- Zoom scale to 85%.</t>
  </si>
  <si>
    <t xml:space="preserve">The bidder hereby certifies that all of the statements and representations made in this proposal are true to the best of the bidder's knowledge and belief, and agrees to be bound by the representations, terms, and conditions contained in the RFP including restrictions on the bidder's claim of confidentiality. The bidder accepts the term sheets and technical specifications included in the RFP, except as specifically noted in writing. The bidder certifies that (i) the bidder has considered applicable accounting standards regarding capital lease and variable interest entities, (ii) to the bidder's knowledge and belief, the bidder's proposal should not result in capital lease or VIE treatment to Public Service, and (iii) the bidder agrees to work with PSCo on Transmission Corridor Preservation as detailed in section 3.3 of the RFP document. The bidder acknowledges that the officer whose signature appears below is able to contractually commit the bidder for its proposal.
</t>
  </si>
  <si>
    <t>City</t>
  </si>
  <si>
    <t>County</t>
  </si>
  <si>
    <t>State</t>
  </si>
  <si>
    <t>Latitude</t>
  </si>
  <si>
    <t>Longitude</t>
  </si>
  <si>
    <t>Name</t>
  </si>
  <si>
    <t>Company</t>
  </si>
  <si>
    <t>Address</t>
  </si>
  <si>
    <t>Net Capability / Nameplate Capacity (kW)</t>
  </si>
  <si>
    <t>Solar PV Nameplate Capacity (kW-DC)</t>
  </si>
  <si>
    <t>Storage Duration of Nameplate Capacity (hours)</t>
  </si>
  <si>
    <t>Capacity Factor (%)</t>
  </si>
  <si>
    <t>Point of Delivery At</t>
  </si>
  <si>
    <t>Point of Delivery Is On The</t>
  </si>
  <si>
    <t>Emission Rates on Primary Fuel</t>
  </si>
  <si>
    <t>Phone</t>
  </si>
  <si>
    <t>Name II</t>
  </si>
  <si>
    <t>Company II</t>
  </si>
  <si>
    <t>Address II</t>
  </si>
  <si>
    <t>Phone II</t>
  </si>
  <si>
    <t>Email II</t>
  </si>
  <si>
    <t>Generation Technology Type</t>
  </si>
  <si>
    <t>(decimal degrees)</t>
  </si>
  <si>
    <t>Primary Fuel Type</t>
  </si>
  <si>
    <t>Secondary Fuel Type</t>
  </si>
  <si>
    <t>Community Based Project</t>
  </si>
  <si>
    <t>BIDDING COMPANY INFORMATION</t>
  </si>
  <si>
    <t xml:space="preserve">Company Representative </t>
  </si>
  <si>
    <t>Name &amp; Title</t>
  </si>
  <si>
    <t>Street Address, City, State, Zip</t>
  </si>
  <si>
    <t xml:space="preserve">Company Location </t>
  </si>
  <si>
    <t>Email of Representative</t>
  </si>
  <si>
    <t>Phone # of Representative</t>
  </si>
  <si>
    <t>- Each form have a column size of 3 on either side and then in between column widths should add up to 130.</t>
  </si>
  <si>
    <t>Signature of an Officer</t>
  </si>
  <si>
    <t>If Different Than Above</t>
  </si>
  <si>
    <t>Exact Legal Name of Firm</t>
  </si>
  <si>
    <t>Lat</t>
  </si>
  <si>
    <t>Long</t>
  </si>
  <si>
    <t>**</t>
  </si>
  <si>
    <t>*</t>
  </si>
  <si>
    <t xml:space="preserve">Sale Type </t>
  </si>
  <si>
    <t>Utility Providing Retail Service at Project Location</t>
  </si>
  <si>
    <t>Alternate Bidder Contact</t>
  </si>
  <si>
    <t>Section 123;</t>
  </si>
  <si>
    <t>Project Has a Project Labor Agreement (PLA)</t>
  </si>
  <si>
    <t>Project Claims Section 123 Status</t>
  </si>
  <si>
    <t>Construction Milestones Date</t>
  </si>
  <si>
    <t>- Scale to fit one page at 65%.</t>
  </si>
  <si>
    <t>All Other Project-Related Payments ($)</t>
  </si>
  <si>
    <t>Land &amp; Easement Payments ($)</t>
  </si>
  <si>
    <t>All pricing is expected to be fully compliant with applicable Technical Requirements and Model Term Sheet for the Purchase and Sale of an operational Gas, Solar, Solar with Storage, Stand-Alone Storage, or Wind Project.
1) Expected Generation (Renewables Only) - Provide expected generation levels for each year of the project's expected life, net of expected degradation impacts, if any. Expected generation should be estimated at the Point of Interconnection.
2) Schedule of Payments - Provide a schedule and amount of payments from PSCo to the bidder that separately identifies payments for a) engineering, procurement &amp; construction, b) land &amp; easement costs, and c) all other project-related payments to be made by PSCo. Payments can be made in a periodic or a single lump-sum manner. All dollar amounts should be entered in nominal dollars.
3) Notes - Include pricing assumptions related to this bid. This should include assumptions regarding federal tax incentives applicable to the proposed project on the proposed in-service date. Also, identify if these incentives are due to expire or decline during the term of the proposed agreement. Additionally, identify if the bid includes a service management agreement or SMA. Subjects covered should also be included in the bid narrative.</t>
  </si>
  <si>
    <t>Unit Starts 
per Year (#)</t>
  </si>
  <si>
    <t>(from Form D1A)</t>
  </si>
  <si>
    <t>Expected Generation</t>
  </si>
  <si>
    <t>Schedule of Payments</t>
  </si>
  <si>
    <t>Notes to Expenses</t>
  </si>
  <si>
    <t>Generator Interconnection Facilities (including Radial Lines) ($)</t>
  </si>
  <si>
    <t>PSCo-Owned, Generator-Funded Interconnection Facilities ($)</t>
  </si>
  <si>
    <t>3rd-Party Transmission Provider</t>
  </si>
  <si>
    <t>OATT Schedule 1 ($/kW-mo)</t>
  </si>
  <si>
    <t>OATT Schedule 2 ($/kW-mo)</t>
  </si>
  <si>
    <t>OATT Schedule 7 ($/kW-mo)</t>
  </si>
  <si>
    <t>PSCo-Owned, PSCo-Funded Interconnection Facilities ($)</t>
  </si>
  <si>
    <t>Network Upgrades for Delivery ($)</t>
  </si>
  <si>
    <t>LGIP Identifier</t>
  </si>
  <si>
    <t>Or source of estimate if no LGIP.</t>
  </si>
  <si>
    <t>Notes to Capacity</t>
  </si>
  <si>
    <t>Notes to Pricing</t>
  </si>
  <si>
    <t>At COD</t>
  </si>
  <si>
    <t>Notes to Facility Performance</t>
  </si>
  <si>
    <t>Annual Expected Forced Outage Rate (%)</t>
  </si>
  <si>
    <t>Expected Average Annual Maintenance Requirements (days/year)</t>
  </si>
  <si>
    <t>Maximum Up Ramp Rate on AGC (MW/min)</t>
  </si>
  <si>
    <t>Maximum Down Ramp Rate on AGC (MW/min)</t>
  </si>
  <si>
    <r>
      <t xml:space="preserve">Automatic Generation Control </t>
    </r>
    <r>
      <rPr>
        <sz val="12"/>
        <rFont val="Arial"/>
        <family val="2"/>
      </rPr>
      <t>(leave blank if no AGC capability)</t>
    </r>
  </si>
  <si>
    <t>Lowest Stable Operating Point on Manual Control (% of full load)</t>
  </si>
  <si>
    <t>Highest Stable Operating Point on Manual Control (% of full load)</t>
  </si>
  <si>
    <t>Normal Up Ramp Rate on Manual Control (MW/min)</t>
  </si>
  <si>
    <t>Normal Down Ramp Rate on Manual Control (MW/min)</t>
  </si>
  <si>
    <t>Emergency Up Ramp Rate on Manual Control (MW/min)</t>
  </si>
  <si>
    <t>Emergency Down Ramp Rate on Manual Control (MW/min)</t>
  </si>
  <si>
    <t>Lowest Stable Operating Point on AGC (% of full load)</t>
  </si>
  <si>
    <t>Highest Stable Operating Point on AGC (% of full load)</t>
  </si>
  <si>
    <t>Off-Line for 6 Hours (minutes)</t>
  </si>
  <si>
    <t>Off-Line for 3 days (minutes)</t>
  </si>
  <si>
    <t>Off-Line for 8 Hours (minutes)</t>
  </si>
  <si>
    <t>Off-Line for 12 Hours (minutes)</t>
  </si>
  <si>
    <t>Maximum Load Achievable in 30 Minutes (% of full load)</t>
  </si>
  <si>
    <t>Maximum Load Achievable in 15 Minutes (% of full load)</t>
  </si>
  <si>
    <t>Maximum Load Achievable in 10 Minutes (% of full load)</t>
  </si>
  <si>
    <t>Minimum Up Time (minutes)</t>
  </si>
  <si>
    <t>Minimum Down Time (minutes)</t>
  </si>
  <si>
    <t>Consumptive Water Use at 100% Annual Avg Base Capacity (gallons/MWh)</t>
  </si>
  <si>
    <t>Summer Capacity (MW)</t>
  </si>
  <si>
    <t>Summer Heat Rate (Btu/kWh)</t>
  </si>
  <si>
    <t>Winter Capacity (MW)</t>
  </si>
  <si>
    <t>Winter Heat Rate (Btu/kWh)</t>
  </si>
  <si>
    <t>1) SUMMER HR</t>
  </si>
  <si>
    <t>2) WINTER HR</t>
  </si>
  <si>
    <t>Notes to Heat Rates</t>
  </si>
  <si>
    <t>For proposals involving tolling or other fuel-indexed arrangements, enter the predicted percentage degradation in the facility’s higher heating value (HHV) heat rate at ambient summer conditions (ambient (barometric) air pressure corrected to site elevation, and 95° F, 20% relative humidity).
Bidders should indicate if predicted heat rates are tied to unit maintenance, and if so, provide details. If Form F3 shows flat heat rates with no degradation, the proposal should indicate that bidder does not want the guaranteed heat rate to change over the life of the project.</t>
  </si>
  <si>
    <t>Notes to HR Degradation</t>
  </si>
  <si>
    <t>Percentage Degradation (%)</t>
  </si>
  <si>
    <t>Notes to Technical Description | Solar PV</t>
  </si>
  <si>
    <t>Cell Material</t>
  </si>
  <si>
    <t>Total # of Modules</t>
  </si>
  <si>
    <t># Modules per String</t>
  </si>
  <si>
    <t>Strings in Parallel</t>
  </si>
  <si>
    <t>Total # Inverters</t>
  </si>
  <si>
    <t>Azimuth (degree)</t>
  </si>
  <si>
    <t>Elevation (degree)</t>
  </si>
  <si>
    <t>Ground Coverage Ratio (%)</t>
  </si>
  <si>
    <r>
      <t>Total Active Surface Area (m</t>
    </r>
    <r>
      <rPr>
        <vertAlign val="superscript"/>
        <sz val="12"/>
        <rFont val="Arial"/>
        <family val="2"/>
      </rPr>
      <t>2</t>
    </r>
    <r>
      <rPr>
        <sz val="12"/>
        <rFont val="Arial"/>
        <family val="2"/>
      </rPr>
      <t>)</t>
    </r>
  </si>
  <si>
    <t>Fixed or Tracking</t>
  </si>
  <si>
    <t>Battery Storage Chemistry</t>
  </si>
  <si>
    <t>Self-Discharge Rate (MWh/month)</t>
  </si>
  <si>
    <t>Maximum Ramp Rate (MW/second)</t>
  </si>
  <si>
    <t>Maximum Cycles per Day</t>
  </si>
  <si>
    <t>Estimated Life (cycles)</t>
  </si>
  <si>
    <t>Notes to NOIR</t>
  </si>
  <si>
    <t>Minimum Charging Time (minutes)</t>
  </si>
  <si>
    <t>Maximum Charging Rate (MW)</t>
  </si>
  <si>
    <t>Minimum Discharging Time (minutes)</t>
  </si>
  <si>
    <t>Maximum Discharging Rate (MW)</t>
  </si>
  <si>
    <t>Response Time (seconds)</t>
  </si>
  <si>
    <t>Notes to Technical Description | Battery Energy Storage</t>
  </si>
  <si>
    <t>Nameplate per Turbine (MW)</t>
  </si>
  <si>
    <t>Rotor Diameter (meters)</t>
  </si>
  <si>
    <t>Turbines Meet the Cold-Weather Package Requirement</t>
  </si>
  <si>
    <t>Number of Turbines</t>
  </si>
  <si>
    <t>Notes to Technical Description | Wind</t>
  </si>
  <si>
    <t>That allow the turbines to reliably operate down to temperatures of -30 degrees Celsius (-22 degrees Fahrenheit).</t>
  </si>
  <si>
    <t>At 100% annual average base capacity.</t>
  </si>
  <si>
    <t>Notes to Technical Description | Other Tech</t>
  </si>
  <si>
    <t>Estimated Annual Energy Production (MWh)</t>
  </si>
  <si>
    <t>Monthly Maximum Expected Hourly Generation (MWh)</t>
  </si>
  <si>
    <t>Form D1B - FOM, VOM, Maintenance, Ongoing Capital Expenses</t>
  </si>
  <si>
    <t>Form A - Notice of Intent to Respond (NOIR)</t>
  </si>
  <si>
    <t>Average (P50) Expected Hourly Generation (MWh)</t>
  </si>
  <si>
    <t>Secondary Fuel Supply</t>
  </si>
  <si>
    <t>Natural Gas Supply</t>
  </si>
  <si>
    <t>Natural Gas Interconnection</t>
  </si>
  <si>
    <t>Gas Interconnection Capital Costs Included in Form D1 Pricing ($)</t>
  </si>
  <si>
    <t>Minimum Pressure Required at Gas Interconnection Point (psig)</t>
  </si>
  <si>
    <t>Maximum Pressure Required at Gas Interconnection Point (psig)</t>
  </si>
  <si>
    <t>Minimum Pressure Required at Plant Burner Tip (psig)</t>
  </si>
  <si>
    <t>Maximum Daily Consumption for Electrical Generation (MMBtu/day)</t>
  </si>
  <si>
    <t>Maximum Hourly Consumption for Electrical Generation (MMBtu/hour)</t>
  </si>
  <si>
    <t>Maximum Daily Consumption for Ancillaries (MMBtu/day)</t>
  </si>
  <si>
    <t>Maximum Hourly Consumption for Ancillaries (MMBtu/hour)</t>
  </si>
  <si>
    <t>Notes to Production Profile</t>
  </si>
  <si>
    <t>Notes to Natural Gas/Fuel Supply</t>
  </si>
  <si>
    <t>Interconnection Cost Price Adjustment ($/kW-mo)</t>
  </si>
  <si>
    <t>Gas Interconnection Cost Price Adjustment ($/kW-mo)</t>
  </si>
  <si>
    <r>
      <t xml:space="preserve">Electric Interconnection Costs </t>
    </r>
    <r>
      <rPr>
        <b/>
        <u/>
        <sz val="12"/>
        <rFont val="Arial"/>
        <family val="2"/>
      </rPr>
      <t>Included</t>
    </r>
    <r>
      <rPr>
        <b/>
        <sz val="12"/>
        <rFont val="Arial"/>
        <family val="2"/>
      </rPr>
      <t xml:space="preserve"> in Form D1 Pricing</t>
    </r>
  </si>
  <si>
    <t>*For PPAs only - Change in levelized Capacity Payment Rate ($/kW-mo) per $100,000 change in Capital Costs estimate.</t>
  </si>
  <si>
    <t>*For PPAs only - Change in levelized Capacity Payment Rate ($/kW-mo) per $100,000 change in estimated cost assumption.</t>
  </si>
  <si>
    <t>Gas Delivery Pressure (psig)</t>
  </si>
  <si>
    <t xml:space="preserve">Guaranteed by the Interconnecting Pipeline at the Fuel Delivery Point </t>
  </si>
  <si>
    <t>Describe any ancillary equipment which may utilize fuel when the facility is off-line and describe who is responsible for the ancillary gas usage costs.</t>
  </si>
  <si>
    <t>Secondary Fuel On-Site Storage Volume (gallons)</t>
  </si>
  <si>
    <t>Estimated Net Capability Run Hours On Secondary Fuel (hours)</t>
  </si>
  <si>
    <t>If any, indicate in notes (#7), why.</t>
  </si>
  <si>
    <t>Select if any of the following pipelines have unacceptable gas quality</t>
  </si>
  <si>
    <t>Notes to Emissions</t>
  </si>
  <si>
    <t xml:space="preserve">Oxides of Sulfur </t>
  </si>
  <si>
    <t xml:space="preserve">Oxides of Nitrogen </t>
  </si>
  <si>
    <t xml:space="preserve">Carbon Dioxide </t>
  </si>
  <si>
    <t xml:space="preserve">Volatile Organic Compounds </t>
  </si>
  <si>
    <t xml:space="preserve">Lead </t>
  </si>
  <si>
    <t xml:space="preserve">Mercury </t>
  </si>
  <si>
    <t xml:space="preserve">Maximum NOx emission rate (in parts per million) </t>
  </si>
  <si>
    <t xml:space="preserve">Maximum CO emission rate (in parts per million) </t>
  </si>
  <si>
    <t>Oxides of Sulfur II</t>
  </si>
  <si>
    <t>Oxides of Nitrogen II</t>
  </si>
  <si>
    <t>Carbon Dioxide II</t>
  </si>
  <si>
    <t>Carbon Monoxide II</t>
  </si>
  <si>
    <t>Volatile Organic Compounds II</t>
  </si>
  <si>
    <t>Particulate Matter - PM10</t>
  </si>
  <si>
    <t xml:space="preserve">Particulate Matter - PM2.5 </t>
  </si>
  <si>
    <t>Particulate Matter - PM10 II</t>
  </si>
  <si>
    <t>Particulate Matter - PM2.5 II</t>
  </si>
  <si>
    <t>Lead II</t>
  </si>
  <si>
    <t>Mercury II</t>
  </si>
  <si>
    <t>Maximum NOx emission rate (in parts per million) II</t>
  </si>
  <si>
    <t>Maximum CO emission rate (in parts per million) II</t>
  </si>
  <si>
    <t>Maximum Permitted/Permittable Annual Capacity Factor (%) II</t>
  </si>
  <si>
    <t>Maximum Permitted/Permittable Annual Capacity Factor (%)</t>
  </si>
  <si>
    <t>% of Net Capability</t>
  </si>
  <si>
    <t>If applicable.</t>
  </si>
  <si>
    <t>Emission Rates on Secondary Fuel</t>
  </si>
  <si>
    <t>% of Net Capability.</t>
  </si>
  <si>
    <t>Emission Rates at Full Load on Base Capacity
(lbs/MMBtu)</t>
  </si>
  <si>
    <t>Emission Rates at Full Load on Base &amp; Supplemental Capacity
(lbs/MMBtu)</t>
  </si>
  <si>
    <t>Emission Rates at Full Load on Base Capacity
(lbs/MMBtu) II</t>
  </si>
  <si>
    <t>Emission Rates at Full Load on Base &amp; Supplemental Capacity
(lbs/MMBtu) II</t>
  </si>
  <si>
    <t>Estimated Useful Life of Facility at COD (years)</t>
  </si>
  <si>
    <r>
      <t>GHI (kWh/m</t>
    </r>
    <r>
      <rPr>
        <vertAlign val="superscript"/>
        <sz val="10"/>
        <rFont val="Arial"/>
        <family val="2"/>
      </rPr>
      <t>2</t>
    </r>
    <r>
      <rPr>
        <sz val="10"/>
        <rFont val="Arial"/>
        <family val="2"/>
      </rPr>
      <t>/yr)</t>
    </r>
  </si>
  <si>
    <r>
      <t>Annual Expected Global Horizontal Irradiance (kWh/m</t>
    </r>
    <r>
      <rPr>
        <b/>
        <vertAlign val="superscript"/>
        <sz val="12"/>
        <rFont val="Arial"/>
        <family val="2"/>
      </rPr>
      <t>2</t>
    </r>
    <r>
      <rPr>
        <b/>
        <sz val="12"/>
        <rFont val="Arial"/>
        <family val="2"/>
      </rPr>
      <t>/yr) for Solar Projects</t>
    </r>
  </si>
  <si>
    <t>Commercial Operation Date (COD)</t>
  </si>
  <si>
    <t>PPA Term (years)</t>
  </si>
  <si>
    <t xml:space="preserve"> Power Purchase Agreements only, Ownership RFP not applicable.</t>
  </si>
  <si>
    <r>
      <t>**Standard Test Conditions: 25 °C, 1 kW/m</t>
    </r>
    <r>
      <rPr>
        <i/>
        <vertAlign val="superscript"/>
        <sz val="10"/>
        <rFont val="Arial"/>
        <family val="2"/>
      </rPr>
      <t>2</t>
    </r>
    <r>
      <rPr>
        <i/>
        <sz val="10"/>
        <rFont val="Arial"/>
        <family val="2"/>
      </rPr>
      <t>, AM 1.5.</t>
    </r>
  </si>
  <si>
    <t xml:space="preserve">Commencement of construction of the Facility. </t>
  </si>
  <si>
    <t xml:space="preserve">Procurement of Battery Units. </t>
  </si>
  <si>
    <t>Seller has submitted to Company and obtained Company approval of serialized information for all Electric Metering Devices and Back-Up Metering.</t>
  </si>
  <si>
    <t>Seller shall have constructed Seller’s Interconnection Facilities and such facilities are capable of being energized.</t>
  </si>
  <si>
    <t>Commercial Operation Date.</t>
  </si>
  <si>
    <t>Seller has demonstrated to Company’s reasonable satisfaction that all Electric Metering Devices and Back-Up Metering and communications equipment are functional and provide data integrity.</t>
  </si>
  <si>
    <t>If a milestone is not applicable (i.e. storage procurement of batteries), mark as "n/a".</t>
  </si>
  <si>
    <t>All fuel supply and transportation arrangements have been put in place, the fuel interconnection facilities have been constructed &amp; are operational, &amp; a copy of the executed natural gas interconnection facilities agreement has been provided to Company.</t>
  </si>
  <si>
    <t>Form E - Construction Milestones</t>
  </si>
  <si>
    <t>Mounting</t>
  </si>
  <si>
    <t>Fuel Source (As Delivered)</t>
  </si>
  <si>
    <t>Maximum Hourly Fuel Usage Rate (Tons)</t>
  </si>
  <si>
    <t>Annual Fuel Usage Rate (Tons)</t>
  </si>
  <si>
    <t>Consistent With Production Profile Form.</t>
  </si>
  <si>
    <t>Expected Fuel Quality (Btu/lb)</t>
  </si>
  <si>
    <t>Expected Fuel Quality % Moisture (%)</t>
  </si>
  <si>
    <t>Expected Fuel Quality % Sulfur (%)</t>
  </si>
  <si>
    <t>Expected Fuel Quality % Ash (%)</t>
  </si>
  <si>
    <t>On-Site Fuel Storage Requirements (Days)</t>
  </si>
  <si>
    <t>Fuel Cost at Source ($/Ton)</t>
  </si>
  <si>
    <t>Fuel Delivery Cost ($/Ton)</t>
  </si>
  <si>
    <t>On-Site Fuel Processing Cost ($/Ton)</t>
  </si>
  <si>
    <t>Expected Avg Annual Maintenance Requirements (days/year)</t>
  </si>
  <si>
    <t>Manual Control (MC)</t>
  </si>
  <si>
    <t>Lowest Stable Operating Point on MC (% of full load)</t>
  </si>
  <si>
    <t>Highest Stable Operating Point on MC (% of full load)</t>
  </si>
  <si>
    <t>Normal Up Ramp Rate on MC (MW/min)</t>
  </si>
  <si>
    <t>Normal Down Ramp Rate on MC (MW/min)</t>
  </si>
  <si>
    <t>Emergency Up Ramp Rate on MC (MW/min)</t>
  </si>
  <si>
    <t>Emergency Down Ramp Rate on MC (MW/min)</t>
  </si>
  <si>
    <t>Automatic Generation Control (AGC)</t>
  </si>
  <si>
    <t>(LEAVE BLANK IF NO AGC CAPABILITY)</t>
  </si>
  <si>
    <t>Start Times</t>
  </si>
  <si>
    <t>Time to start unit, sync to grid, and reach minimum load.</t>
  </si>
  <si>
    <t>Minumum time between generator breaker close and re-open.</t>
  </si>
  <si>
    <t>Y/N</t>
  </si>
  <si>
    <t>Notes to Technical Description | Biomass</t>
  </si>
  <si>
    <t>Form F7 - Technical Description | Wind</t>
  </si>
  <si>
    <t>Form F8 - Technical Description | Biomass</t>
  </si>
  <si>
    <t>Sale Description if Other or Multiple</t>
  </si>
  <si>
    <t>Wheeling Losses (%)</t>
  </si>
  <si>
    <t>LGIP Identifier II</t>
  </si>
  <si>
    <t>Reflector Information</t>
  </si>
  <si>
    <t>Reflector Material</t>
  </si>
  <si>
    <t>Total Field Aperture Area (m2)</t>
  </si>
  <si>
    <t>Receiver Information</t>
  </si>
  <si>
    <t>Heat Transfer Fluid</t>
  </si>
  <si>
    <t>Field Thermal Output (MW th)</t>
  </si>
  <si>
    <t>Solar Multiple</t>
  </si>
  <si>
    <t>Estimated Annual Solar Collection Efficiency (%)</t>
  </si>
  <si>
    <t>Freeze Protection Information</t>
  </si>
  <si>
    <t>Estimated Annual Gas Burn (MMBtu/yr)</t>
  </si>
  <si>
    <t>Estimated Peak Winter Electrical Load (MW)</t>
  </si>
  <si>
    <t>Power Block Information</t>
  </si>
  <si>
    <t>Working Fluid</t>
  </si>
  <si>
    <t>Nameplate Capacity (MWe)</t>
  </si>
  <si>
    <t>Cooling Type</t>
  </si>
  <si>
    <t>wet</t>
  </si>
  <si>
    <t>dry</t>
  </si>
  <si>
    <t>hybrid</t>
  </si>
  <si>
    <t>If wet cooled…from dry cooling:</t>
  </si>
  <si>
    <t>Est. reduction in annual delivered energy production (MWh/yr)</t>
  </si>
  <si>
    <t>Est. reduction in summer peak generation capability (MW)</t>
  </si>
  <si>
    <t>Estimated Annual Maintenance (hours)</t>
  </si>
  <si>
    <t>Notes to Technical Description | Solar Thermal</t>
  </si>
  <si>
    <r>
      <t>*Standard Test Conditions: 25 °C, 1 kW/m</t>
    </r>
    <r>
      <rPr>
        <i/>
        <vertAlign val="superscript"/>
        <sz val="10"/>
        <rFont val="Arial"/>
        <family val="2"/>
      </rPr>
      <t>2</t>
    </r>
    <r>
      <rPr>
        <i/>
        <sz val="10"/>
        <rFont val="Arial"/>
        <family val="2"/>
      </rPr>
      <t>, AM 1.5.</t>
    </r>
  </si>
  <si>
    <t>Hub Height (meters)</t>
  </si>
  <si>
    <t>Consumptive Water Use (gallons/MWh) - Biomass</t>
  </si>
  <si>
    <t>Consumptive Water Use (gallons/MWh) - Other</t>
  </si>
  <si>
    <t>Manufacturer of Module</t>
  </si>
  <si>
    <t>Model # of Module</t>
  </si>
  <si>
    <t>Manufacturer of Inverter</t>
  </si>
  <si>
    <t>Model # of Inverter</t>
  </si>
  <si>
    <t>Manufacturer of Battery</t>
  </si>
  <si>
    <t>Manufacturer of Turbine</t>
  </si>
  <si>
    <t>Model # of Turbine</t>
  </si>
  <si>
    <t>Manufacturer of Reflector</t>
  </si>
  <si>
    <t>Model # of Reflector</t>
  </si>
  <si>
    <t>Manufacturer of Receiver</t>
  </si>
  <si>
    <t>Model # of Receiver</t>
  </si>
  <si>
    <t>Manufacturer of Power Block</t>
  </si>
  <si>
    <t>Model # of Power Block</t>
  </si>
  <si>
    <t>Cooling (wet, dry, hybrid)</t>
  </si>
  <si>
    <t>Consumptive Water Use (gallon/MWh) - Solar PV</t>
  </si>
  <si>
    <t>Consumptive Water Use (gallon/MWh) - Solar Thermal</t>
  </si>
  <si>
    <t>Annual Plant Availability (%) - Solar Thermal</t>
  </si>
  <si>
    <t>Estimated Land Area (acres) - Solar Thermal</t>
  </si>
  <si>
    <t>Annual Plant Availability (%) - Wind</t>
  </si>
  <si>
    <t>Estimated Land Area (acres) - Wind</t>
  </si>
  <si>
    <t>Annual Plant Availability (%) - Solar PV</t>
  </si>
  <si>
    <t>Estimated Land Area (acres) - Solar PV</t>
  </si>
  <si>
    <t>Annual Expected Forced Outage Rate (%) - Biomass</t>
  </si>
  <si>
    <t>Lowest Stable Operating Point on AGC (% of full load) - Biomass</t>
  </si>
  <si>
    <t>Highest Stable Operating Point on AGC (% of full load) - Biomass</t>
  </si>
  <si>
    <t>Maximum Up Ramp Rate on AGC (MW/min) - Biomass</t>
  </si>
  <si>
    <t>Maximum Down Ramp Rate on AGC (MW/min) - Biomass</t>
  </si>
  <si>
    <t>Off-line for 6 hours (minutes) - Biomass</t>
  </si>
  <si>
    <t>Off-line for 8 hours (minutes) - Biomass</t>
  </si>
  <si>
    <t>Off-line for 12 hours (minutes) - Biomass</t>
  </si>
  <si>
    <t>Off-line for 3 days (minutes) - Biomass</t>
  </si>
  <si>
    <t>Maximum Load Achievable in
 10 Minutes (% of full load)</t>
  </si>
  <si>
    <t>Minimum Up Time (minutes) - Biomass</t>
  </si>
  <si>
    <t>Minimum Down Time (minutes) - Biomass</t>
  </si>
  <si>
    <t>Length of Gen Tie to Point of Interconnection (miles)</t>
  </si>
  <si>
    <t>Lat+Long Limits</t>
  </si>
  <si>
    <t>Gen Types</t>
  </si>
  <si>
    <t>Gen Tech Description if Gas Thermal or Other</t>
  </si>
  <si>
    <t>Firm Fuel</t>
  </si>
  <si>
    <t>COD Limits</t>
  </si>
  <si>
    <t>PODs</t>
  </si>
  <si>
    <t>Sale Types</t>
  </si>
  <si>
    <t>Community Project</t>
  </si>
  <si>
    <t>PLA</t>
  </si>
  <si>
    <t>Operating Mode</t>
  </si>
  <si>
    <t>Simple Cycle</t>
  </si>
  <si>
    <t>Combined Cycle</t>
  </si>
  <si>
    <t>Config:</t>
  </si>
  <si>
    <t>Configuration</t>
  </si>
  <si>
    <t>(for combined cycle turbines only &amp; select from drop-down list)</t>
  </si>
  <si>
    <t>3x1</t>
  </si>
  <si>
    <t>2x1</t>
  </si>
  <si>
    <t>1x1</t>
  </si>
  <si>
    <t># of Units</t>
  </si>
  <si>
    <t>Op Mode:</t>
  </si>
  <si>
    <t>All information on this tab should be given by unit for simple cycle turbines or by operating mode for combined cycle turbines and correspond to a "F1_Capacity" tab. Complete this tab, and for extra duplicates only, label as "F2_Performance_A", "F2_Performance_B", etc. for multiple non-homogenous simple cycle turbines and for each operating mode for combined cycle turbines (e.g. there should be at least "F2_Performance" tab then a "F2_Performance_A"). Email the RFP project manager with any questions or clarifications. Add 8) notes for additional details.</t>
  </si>
  <si>
    <t>Solar PV</t>
  </si>
  <si>
    <t>Wind</t>
  </si>
  <si>
    <t>Biomass</t>
  </si>
  <si>
    <t>Geothermal</t>
  </si>
  <si>
    <t>Hydro</t>
  </si>
  <si>
    <t>Solar Thermal</t>
  </si>
  <si>
    <t>Recycled Energy</t>
  </si>
  <si>
    <t>Greenfield Facility</t>
  </si>
  <si>
    <t>Utility System</t>
  </si>
  <si>
    <t>Existing Facility</t>
  </si>
  <si>
    <t>Modification of Existing Facility</t>
  </si>
  <si>
    <t>Commercial Operation Year</t>
  </si>
  <si>
    <t>Form F10 - Energy Production Profile - Annual and Monthly</t>
  </si>
  <si>
    <r>
      <t>1) Estimate (</t>
    </r>
    <r>
      <rPr>
        <u/>
        <sz val="10"/>
        <rFont val="Arial"/>
        <family val="2"/>
      </rPr>
      <t>information below should be absent of any dispatch of storage</t>
    </r>
    <r>
      <rPr>
        <sz val="10"/>
        <rFont val="Arial"/>
        <family val="2"/>
      </rPr>
      <t>) annual energy production for calendar years 2018 through 2022 utilizing whatever historical meteorological data are available for the site or a nearby site with similar meteorological characteristics. Explain fully in the Energy Production Profile Narrative Topic the meteorological data used for the annual estimates. 2) Enter the annual expected global horizontal irradiance if the project is a solar facility. 3) The input here is the maximum MWh generation that could occur in each of the twelve months during any hour of the month. 4) Provide the month's total expected average generation, not just the generation from a single day. Indicate the average expected hourly generation from the proposed project by month and time of day (the input values are the monthly totals by hour). To the extent, the sum of the values in the grid are different from the first year Expected Energy value on Form D1, explain fully the cause of the difference in the Energy Production Profile Narrative Topic. Estimated energy production should be gross of any expected plant degradation over time. Time is hour ending, Mountain Standard Time (i.e. do not adjust for daylight savings time).</t>
    </r>
  </si>
  <si>
    <t>Year</t>
  </si>
  <si>
    <t>Form C1 - Bid Cover Sheet</t>
  </si>
  <si>
    <t>(select from drop-down)</t>
  </si>
  <si>
    <t>Gen Tech Description if Gas Thermal or Other II</t>
  </si>
  <si>
    <t>Net Capability / Nameplate Capacity (kW) II</t>
  </si>
  <si>
    <t>Capacity Factor (%) II</t>
  </si>
  <si>
    <t>Solar PV Nameplate Capacity (kW-DC) II</t>
  </si>
  <si>
    <t>Storage Duration of Nameplate Capacity (hours) II</t>
  </si>
  <si>
    <t>Fuel Type II</t>
  </si>
  <si>
    <t>Primary Fuel Type II</t>
  </si>
  <si>
    <t>Secondary Fuel Type II</t>
  </si>
  <si>
    <t>Firm Fuel II</t>
  </si>
  <si>
    <t>Point of Delivery At II</t>
  </si>
  <si>
    <t>Point of Delivery Is On The II</t>
  </si>
  <si>
    <t>Estimated Useful Life of Facility at COD (years) II</t>
  </si>
  <si>
    <t>Utility Providing Retail Service at Location II</t>
  </si>
  <si>
    <t>Project Location II</t>
  </si>
  <si>
    <t>City II</t>
  </si>
  <si>
    <t>County II</t>
  </si>
  <si>
    <t>State II</t>
  </si>
  <si>
    <t>Latitude II</t>
  </si>
  <si>
    <t>Longitude II</t>
  </si>
  <si>
    <t>Gen Tech Description if Gas Thermal or Other III</t>
  </si>
  <si>
    <t>Net Capability / Nameplate Capacity (kW) III</t>
  </si>
  <si>
    <t>Capacity Factor (%) III</t>
  </si>
  <si>
    <t>Solar PV Nameplate Capacity (kW-DC) III</t>
  </si>
  <si>
    <t>Storage Duration of Nameplate Capacity (hours) III</t>
  </si>
  <si>
    <t>Fuel Type III</t>
  </si>
  <si>
    <t>Primary Fuel Type III</t>
  </si>
  <si>
    <t>Secondary Fuel Type III</t>
  </si>
  <si>
    <t>Firm Fuel III</t>
  </si>
  <si>
    <t>Point of Delivery At III</t>
  </si>
  <si>
    <t>Point of Delivery Is On The III</t>
  </si>
  <si>
    <t>Estimated Useful Life of Facility at COD (years) III</t>
  </si>
  <si>
    <t>Utility Providing Retail Service at Location III</t>
  </si>
  <si>
    <t>Project Location III</t>
  </si>
  <si>
    <t>City III</t>
  </si>
  <si>
    <t>County III</t>
  </si>
  <si>
    <t>State III</t>
  </si>
  <si>
    <t>Latitude III</t>
  </si>
  <si>
    <t>Longitude III</t>
  </si>
  <si>
    <t>AC or DC Coupling</t>
  </si>
  <si>
    <t>AC</t>
  </si>
  <si>
    <t>DC</t>
  </si>
  <si>
    <t>For hybrid +storage projects.</t>
  </si>
  <si>
    <t>AC/DC Coupling</t>
  </si>
  <si>
    <t>Hybrid</t>
  </si>
  <si>
    <t>Hybrid Project</t>
  </si>
  <si>
    <t>If hybrid, fill out other generation technologies on C2_CoverSheet.</t>
  </si>
  <si>
    <t>See section 2.8 or 2.5 of the Dispatchable or Ownership RFPs, respectively.</t>
  </si>
  <si>
    <t>Gas Thermal</t>
  </si>
  <si>
    <t>Storage</t>
  </si>
  <si>
    <t>Form C2 - Bid Cover Sheet II for Hybrids</t>
  </si>
  <si>
    <t>Generation Technology Type II</t>
  </si>
  <si>
    <t>PPA Term (years) II</t>
  </si>
  <si>
    <t>Generation Technology Type III</t>
  </si>
  <si>
    <t>PPA Term (years) III</t>
  </si>
  <si>
    <t>Storage Provides Regulation Services</t>
  </si>
  <si>
    <t>…by unit or CC operating mode.</t>
  </si>
  <si>
    <t>Maximum Hydrogen Capability Option (%)</t>
  </si>
  <si>
    <t>Form F11 - Technical Description | Solar Thermal</t>
  </si>
  <si>
    <t>Form D1C  -  Property Taxes</t>
  </si>
  <si>
    <t>Property Taxes ($)</t>
  </si>
  <si>
    <t>Notes to Taxes</t>
  </si>
  <si>
    <t>(for homogenous simple cycle turbines)</t>
  </si>
  <si>
    <t>All information on this tab should be given by unit for simple cycle turbines or by operating mode for combined cycle turbines. Enter the 1) Operating Mode of the turbines, either simple cycle or combined cycle, the operating mode 2) Configuration, and the 3) # of Units for homogenous simple cycle turbines (e.g. enter 2 for 2 homogenous simple cycle turbines). Enter the maximum capacity configuration first for combined cycle turbines and duplicate the tab for all other configurations or non-homogenous simple cycle turbines. Complete this tab, and for extra duplicates only, label as "F1_Capacity_A", "F1_Capacity_B", etc. for multiple non-homogenous simple cycle turbines and for each operating mode for combined cycle turbines (e.g. there should be at least "F1_Capacity" tab then a "F1_Capacity_A"). Email the RFP project manager with any questions or clarifications. Add 8) notes for additional details.
Provide estimated 4) summer, 5) winter, and 6) shoulder capacities and net capability (in MW) by unit (for simple cycle) or operating mode (for combined cycle) that would be available to PSCo over the proposed contract term. The values should reflect the average summer and winter capacities during the commercial operating year at the point of delivery and must be net of all parasitic loads and house power requirements. Neither the summer, winter, nor shoulder capacity should exceed the 7) net capability.
If the proposal includes any supplemental capacity (whether from duct-firing, steam injection, or any other type), indicate the amounts available under summer and winter conditions. Note any limitations including, but not limited to, emission permitting limitations on the availability of such supplemental capacity. The base and supplemental capacity values should match the values provided on Form F3 for 100% summer and winter unit loadings.
Summer capacity should be based on an ambient temperature of 95 degrees Fahrenheit, 20% relative humidity (RH), and altitude adjusted. Winter capacity should be based on an ambient temperature of 30° F, 60% RH, and altitude adjusted. Shoulder season capacity should be based on an ambient temperature of 52° F, 55% RH, and altitude adjusted.</t>
  </si>
  <si>
    <t>4) SUMMER CAPACITY</t>
  </si>
  <si>
    <t>5) WINTER CAPACITY</t>
  </si>
  <si>
    <t>6) SHOULDER CAPACITY</t>
  </si>
  <si>
    <t>7) NC</t>
  </si>
  <si>
    <t>Summer Base
(MW)</t>
  </si>
  <si>
    <t>Winter Base
(MW)</t>
  </si>
  <si>
    <t>Shoulder Base
(MW)</t>
  </si>
  <si>
    <t>8)</t>
  </si>
  <si>
    <r>
      <t xml:space="preserve">Summer </t>
    </r>
    <r>
      <rPr>
        <b/>
        <sz val="11"/>
        <rFont val="Arial"/>
        <family val="2"/>
      </rPr>
      <t>Supplemental</t>
    </r>
    <r>
      <rPr>
        <b/>
        <sz val="12"/>
        <rFont val="Arial"/>
        <family val="2"/>
      </rPr>
      <t xml:space="preserve"> (MW)</t>
    </r>
  </si>
  <si>
    <r>
      <t xml:space="preserve">Winter </t>
    </r>
    <r>
      <rPr>
        <b/>
        <sz val="11"/>
        <rFont val="Arial"/>
        <family val="2"/>
      </rPr>
      <t>Supplemental</t>
    </r>
    <r>
      <rPr>
        <b/>
        <sz val="12"/>
        <rFont val="Arial"/>
        <family val="2"/>
      </rPr>
      <t xml:space="preserve"> (MW)</t>
    </r>
  </si>
  <si>
    <r>
      <t xml:space="preserve">Shoulder </t>
    </r>
    <r>
      <rPr>
        <b/>
        <sz val="11"/>
        <rFont val="Arial"/>
        <family val="2"/>
      </rPr>
      <t>Supplemental</t>
    </r>
    <r>
      <rPr>
        <b/>
        <sz val="12"/>
        <rFont val="Arial"/>
        <family val="2"/>
      </rPr>
      <t xml:space="preserve"> (MW)</t>
    </r>
  </si>
  <si>
    <t>Manual control is not modeled, will only model AGC.</t>
  </si>
  <si>
    <t>(CC or simple cycle)</t>
  </si>
  <si>
    <t>(combined cycle turbines only)</t>
  </si>
  <si>
    <t>(homogenous simple cycle only)</t>
  </si>
  <si>
    <t>3) SHOULDER HR</t>
  </si>
  <si>
    <t>Unit Loading at...</t>
  </si>
  <si>
    <t>Unit Loading at MIN</t>
  </si>
  <si>
    <t>Unit Loading At MAX</t>
  </si>
  <si>
    <t>RTE (%)</t>
  </si>
  <si>
    <t>Notes to Technical Description | Battery Energy Storage II</t>
  </si>
  <si>
    <t>Form F6 - Technical Description | Battery Energy Storage I</t>
  </si>
  <si>
    <t xml:space="preserve">Form F7 - Technical Description | Battery Energy Storage II </t>
  </si>
  <si>
    <t>Round Trip Efficiency % (RTE)</t>
  </si>
  <si>
    <t>Form C3 - Bid Cover Sheet III</t>
  </si>
  <si>
    <t>PCDA</t>
  </si>
  <si>
    <t>Pre-Construction Development Asset (PCDA)</t>
  </si>
  <si>
    <t>Addenda</t>
  </si>
  <si>
    <t>All information on this tab should be given by unit for simple cycle turbines or by operating mode for combined cycle turbines, and correspond to a "F1_Capacity" tab. Complete this tab, and for extra duplicates only, label as "F3_HeatRates_A", "F3_HeatRates_B", etc. for multiple non-homogenous simple cycle turbines and for each operating mode for combined cycle turbines (e.g. there should be at least "F3_HeatRates" tab then a "F3_HeatRates_A"). Email the RFP project manager with any questions or clarifications. Add 4) notes for additional details.
For proposals involving tolling or other fuel-indexed arrangements, enter the average summer, winter and shoulder season heat rates at the unit loading levels indicated. Heat rates must be stated at the higher heating value (HHV), ambient (barometric) air pressure corrected to site elevation, and 95 degrees Fahrenheit, 20% relative humidity (RH) for summer conditions, 30° F, 60% RH for winter conditions, and 52° F, 55% RH for shoulder season conditions.</t>
  </si>
  <si>
    <t>~25% of Operating Range</t>
  </si>
  <si>
    <t>~50% of Operating Range</t>
  </si>
  <si>
    <t>~75% of Operating Range</t>
  </si>
  <si>
    <t>Milestone</t>
  </si>
  <si>
    <r>
      <t xml:space="preserve">This form is not required for bids proposing Build-Own-Transfer proposals, as it will be completed by the Company. For bids proposing the sale of an existing asset, bidders may use this form to fill in their estimates for ongoing expenses; but should note that those estimates may be amended based on the Company's projections.
Enter for each operating year the Fixed Operation &amp; Maintenance (FOM), Variable Operation &amp; Maintenance (VOM), Non-Capital Maintenance Expenses, and Ongoing Capital (CapX) costs, if any, estimated to be expended. Provide the assumptions for annual generation and the number of annual turbine starts used to generate the annual cost estimates. Costs should reflect expenditures necessary to reach, but not exceed, the useful life specified in Form D1A. Provide cost estimates in nominal dollar terms.  
Notes on Cost Allocations
- </t>
    </r>
    <r>
      <rPr>
        <u/>
        <sz val="10"/>
        <rFont val="Arial"/>
        <family val="2"/>
      </rPr>
      <t>FOM</t>
    </r>
    <r>
      <rPr>
        <sz val="10"/>
        <rFont val="Arial"/>
        <family val="2"/>
      </rPr>
      <t xml:space="preserve">: Costs associated with operating the plant which are independent of operational hours.
- </t>
    </r>
    <r>
      <rPr>
        <u/>
        <sz val="10"/>
        <rFont val="Arial"/>
        <family val="2"/>
      </rPr>
      <t>VOM</t>
    </r>
    <r>
      <rPr>
        <sz val="10"/>
        <rFont val="Arial"/>
        <family val="2"/>
      </rPr>
      <t xml:space="preserve">: Costs should be limited to those which are directly tied to the operation of the plant. Examples include water, chemicals, or other consumables.
- </t>
    </r>
    <r>
      <rPr>
        <u/>
        <sz val="10"/>
        <rFont val="Arial"/>
        <family val="2"/>
      </rPr>
      <t>Non-Capital Maintenance Expenses</t>
    </r>
    <r>
      <rPr>
        <sz val="10"/>
        <rFont val="Arial"/>
        <family val="2"/>
      </rPr>
      <t xml:space="preserve">: Costs that are operationally dependent but do not increase in </t>
    </r>
    <r>
      <rPr>
        <i/>
        <u/>
        <sz val="10"/>
        <rFont val="Arial"/>
        <family val="2"/>
      </rPr>
      <t>direct</t>
    </r>
    <r>
      <rPr>
        <sz val="10"/>
        <rFont val="Arial"/>
        <family val="2"/>
      </rPr>
      <t xml:space="preserve"> proportion to generation. For example, maintenance or overhaul costs tied to operational hours or the number of starts.
- </t>
    </r>
    <r>
      <rPr>
        <u/>
        <sz val="10"/>
        <rFont val="Arial"/>
        <family val="2"/>
      </rPr>
      <t>Ongoing CapX</t>
    </r>
    <r>
      <rPr>
        <sz val="10"/>
        <rFont val="Arial"/>
        <family val="2"/>
      </rPr>
      <t>: Capitalized expenses associated with plant maintenance or overhauls.
Each column should contain non-duplicate costs such that a sum across all four columns would yield the total expected costs for that year.</t>
    </r>
  </si>
  <si>
    <t>BEFORE DISTRIBUTION…</t>
  </si>
  <si>
    <t>- Password lock all sheets.</t>
  </si>
  <si>
    <t>Bids not selected may also be considered for submittal to the CPUC as Pre-construction Development Asset (“PCDA”) if the bidder has indicated their interest in this option by selecting the check box in bid Form C3 and supplying the relevant information in the bid narrative (sec section 4.3 of the Dispatchable RFP).</t>
  </si>
  <si>
    <t>Date</t>
  </si>
  <si>
    <t>Payment ($)</t>
  </si>
  <si>
    <r>
      <t xml:space="preserve">Submit the NOIR by email to the RFP Project Manager at </t>
    </r>
    <r>
      <rPr>
        <b/>
        <i/>
        <u/>
        <sz val="12"/>
        <rFont val="Arial"/>
        <family val="2"/>
      </rPr>
      <t>PSCo2022AllSource@XcelEnergy.com</t>
    </r>
  </si>
  <si>
    <t>by no later than 4:00 P.M. Mountain Time on 2/15/2023.</t>
  </si>
  <si>
    <t>Any proposal that would result in new generation, storage, interconnection, and/or transmission infrastructure in Morgan, Routt, or Pueblo Counties must provide the estimated property tax that would be imposed on the property located in those counties along with a workpaper showing how those estimated property tax values were calculated. Please provide the estimated annual property taxes in nominal U.S. dollars.</t>
  </si>
  <si>
    <t>Shoulder Capacity (MW)</t>
  </si>
  <si>
    <t>Shoulder Heat Rate (Btu/kWh)</t>
  </si>
  <si>
    <t>Form E2  -  Pre-Construction Development Assets (PCDA) Milestones</t>
  </si>
  <si>
    <t>Storage Capacity (MWh)</t>
  </si>
  <si>
    <t>Refs to Other Tabs</t>
  </si>
  <si>
    <t>Renewable</t>
  </si>
  <si>
    <t>RFP</t>
  </si>
  <si>
    <t>Gen Tech</t>
  </si>
  <si>
    <t>Metric</t>
  </si>
  <si>
    <t>All</t>
  </si>
  <si>
    <t>Bidder Company</t>
  </si>
  <si>
    <t>Gen Tech Description if Gas or Other</t>
  </si>
  <si>
    <t>Ownership, Renewable</t>
  </si>
  <si>
    <t>Solar</t>
  </si>
  <si>
    <t>Dispatchable, Renewable</t>
  </si>
  <si>
    <t>Utility Providing Retail Service at Project Location III</t>
  </si>
  <si>
    <t>Ownership</t>
  </si>
  <si>
    <t>1 Expected Generation (MWh)</t>
  </si>
  <si>
    <t>2 Expected Generation (MWh)</t>
  </si>
  <si>
    <t>3 Expected Generation (MWh)</t>
  </si>
  <si>
    <t>4 Expected Generation (MWh)</t>
  </si>
  <si>
    <t>5 Expected Generation (MWh)</t>
  </si>
  <si>
    <t>6 Expected Generation (MWh)</t>
  </si>
  <si>
    <t>7 Expected Generation (MWh)</t>
  </si>
  <si>
    <t>8 Expected Generation (MWh)</t>
  </si>
  <si>
    <t>9 Expected Generation (MWh)</t>
  </si>
  <si>
    <t>10 Expected Generation (MWh)</t>
  </si>
  <si>
    <t>11 Expected Generation (MWh)</t>
  </si>
  <si>
    <t>12 Expected Generation (MWh)</t>
  </si>
  <si>
    <t>13 Expected Generation (MWh)</t>
  </si>
  <si>
    <t>14 Expected Generation (MWh)</t>
  </si>
  <si>
    <t>15 Expected Generation (MWh)</t>
  </si>
  <si>
    <t>16 Expected Generation (MWh)</t>
  </si>
  <si>
    <t>17 Expected Generation (MWh)</t>
  </si>
  <si>
    <t>18 Expected Generation (MWh)</t>
  </si>
  <si>
    <t>19 Expected Generation (MWh)</t>
  </si>
  <si>
    <t>20 Expected Generation (MWh)</t>
  </si>
  <si>
    <t>21 Expected Generation (MWh)</t>
  </si>
  <si>
    <t>22 Expected Generation (MWh)</t>
  </si>
  <si>
    <t>23 Expected Generation (MWh)</t>
  </si>
  <si>
    <t>24 Expected Generation (MWh)</t>
  </si>
  <si>
    <t>25 Expected Generation (MWh)</t>
  </si>
  <si>
    <t>26 Expected Generation (MWh)</t>
  </si>
  <si>
    <t>27 Expected Generation (MWh)</t>
  </si>
  <si>
    <t>28 Expected Generation (MWh)</t>
  </si>
  <si>
    <t>29 Expected Generation (MWh)</t>
  </si>
  <si>
    <t>30 Expected Generation (MWh)</t>
  </si>
  <si>
    <t>31 Expected Generation (MWh)</t>
  </si>
  <si>
    <t>32 Expected Generation (MWh)</t>
  </si>
  <si>
    <t>33 Expected Generation (MWh)</t>
  </si>
  <si>
    <t>34 Expected Generation (MWh)</t>
  </si>
  <si>
    <t>35 Expected Generation (MWh)</t>
  </si>
  <si>
    <t>36 Expected Generation (MWh)</t>
  </si>
  <si>
    <t>37 Expected Generation (MWh)</t>
  </si>
  <si>
    <t>38 Expected Generation (MWh)</t>
  </si>
  <si>
    <t>39 Expected Generation (MWh)</t>
  </si>
  <si>
    <t>40 Expected Generation (MWh)</t>
  </si>
  <si>
    <t>1 Payment Date (mm/dd/yyyy)</t>
  </si>
  <si>
    <t>2 Payment Date (mm/dd/yyyy)</t>
  </si>
  <si>
    <t>3 Payment Date (mm/dd/yyyy)</t>
  </si>
  <si>
    <t>4 Payment Date (mm/dd/yyyy)</t>
  </si>
  <si>
    <t>5 Payment Date (mm/dd/yyyy)</t>
  </si>
  <si>
    <t>6 Payment Date (mm/dd/yyyy)</t>
  </si>
  <si>
    <t>7 Payment Date (mm/dd/yyyy)</t>
  </si>
  <si>
    <t>8 Payment Date (mm/dd/yyyy)</t>
  </si>
  <si>
    <t>9 Payment Date (mm/dd/yyyy)</t>
  </si>
  <si>
    <t>10 Payment Date (mm/dd/yyyy)</t>
  </si>
  <si>
    <t>11 Payment Date (mm/dd/yyyy)</t>
  </si>
  <si>
    <t>12 Payment Date (mm/dd/yyyy)</t>
  </si>
  <si>
    <t>13 Payment Date (mm/dd/yyyy)</t>
  </si>
  <si>
    <t>14 Payment Date (mm/dd/yyyy)</t>
  </si>
  <si>
    <t>15 Payment Date (mm/dd/yyyy)</t>
  </si>
  <si>
    <t>16 Payment Date (mm/dd/yyyy)</t>
  </si>
  <si>
    <t>17 Payment Date (mm/dd/yyyy)</t>
  </si>
  <si>
    <t>18 Payment Date (mm/dd/yyyy)</t>
  </si>
  <si>
    <t>19 Payment Date (mm/dd/yyyy)</t>
  </si>
  <si>
    <t>20 Payment Date (mm/dd/yyyy)</t>
  </si>
  <si>
    <t>21 Payment Date (mm/dd/yyyy)</t>
  </si>
  <si>
    <t>22 Payment Date (mm/dd/yyyy)</t>
  </si>
  <si>
    <t>23 Payment Date (mm/dd/yyyy)</t>
  </si>
  <si>
    <t>24 Payment Date (mm/dd/yyyy)</t>
  </si>
  <si>
    <t>25 Payment Date (mm/dd/yyyy)</t>
  </si>
  <si>
    <t>26 Payment Date (mm/dd/yyyy)</t>
  </si>
  <si>
    <t>27 Payment Date (mm/dd/yyyy)</t>
  </si>
  <si>
    <t>28 Payment Date (mm/dd/yyyy)</t>
  </si>
  <si>
    <t>29 Payment Date (mm/dd/yyyy)</t>
  </si>
  <si>
    <t>30 Payment Date (mm/dd/yyyy)</t>
  </si>
  <si>
    <t>31 Payment Date (mm/dd/yyyy)</t>
  </si>
  <si>
    <t>32 Payment Date (mm/dd/yyyy)</t>
  </si>
  <si>
    <t>33 Payment Date (mm/dd/yyyy)</t>
  </si>
  <si>
    <t>34 Payment Date (mm/dd/yyyy)</t>
  </si>
  <si>
    <t>35 Payment Date (mm/dd/yyyy)</t>
  </si>
  <si>
    <t>36 Payment Date (mm/dd/yyyy)</t>
  </si>
  <si>
    <t>37 Payment Date (mm/dd/yyyy)</t>
  </si>
  <si>
    <t>38 Payment Date (mm/dd/yyyy)</t>
  </si>
  <si>
    <t>39 Payment Date (mm/dd/yyyy)</t>
  </si>
  <si>
    <t>40 Payment Date (mm/dd/yyyy)</t>
  </si>
  <si>
    <t>1 Engineering, Procurement &amp; Construction Payments ($)</t>
  </si>
  <si>
    <t>2 Engineering, Procurement &amp; Construction Payments ($)</t>
  </si>
  <si>
    <t>3 Engineering, Procurement &amp; Construction Payments ($)</t>
  </si>
  <si>
    <t>4 Engineering, Procurement &amp; Construction Payments ($)</t>
  </si>
  <si>
    <t>5 Engineering, Procurement &amp; Construction Payments ($)</t>
  </si>
  <si>
    <t>6 Engineering, Procurement &amp; Construction Payments ($)</t>
  </si>
  <si>
    <t>7 Engineering, Procurement &amp; Construction Payments ($)</t>
  </si>
  <si>
    <t>8 Engineering, Procurement &amp; Construction Payments ($)</t>
  </si>
  <si>
    <t>9 Engineering, Procurement &amp; Construction Payments ($)</t>
  </si>
  <si>
    <t>10 Engineering, Procurement &amp; Construction Payments ($)</t>
  </si>
  <si>
    <t>11 Engineering, Procurement &amp; Construction Payments ($)</t>
  </si>
  <si>
    <t>12 Engineering, Procurement &amp; Construction Payments ($)</t>
  </si>
  <si>
    <t>13 Engineering, Procurement &amp; Construction Payments ($)</t>
  </si>
  <si>
    <t>14 Engineering, Procurement &amp; Construction Payments ($)</t>
  </si>
  <si>
    <t>15 Engineering, Procurement &amp; Construction Payments ($)</t>
  </si>
  <si>
    <t>16 Engineering, Procurement &amp; Construction Payments ($)</t>
  </si>
  <si>
    <t>17 Engineering, Procurement &amp; Construction Payments ($)</t>
  </si>
  <si>
    <t>18 Engineering, Procurement &amp; Construction Payments ($)</t>
  </si>
  <si>
    <t>19 Engineering, Procurement &amp; Construction Payments ($)</t>
  </si>
  <si>
    <t>20 Engineering, Procurement &amp; Construction Payments ($)</t>
  </si>
  <si>
    <t>21 Engineering, Procurement &amp; Construction Payments ($)</t>
  </si>
  <si>
    <t>22 Engineering, Procurement &amp; Construction Payments ($)</t>
  </si>
  <si>
    <t>23 Engineering, Procurement &amp; Construction Payments ($)</t>
  </si>
  <si>
    <t>24 Engineering, Procurement &amp; Construction Payments ($)</t>
  </si>
  <si>
    <t>25 Engineering, Procurement &amp; Construction Payments ($)</t>
  </si>
  <si>
    <t>26 Engineering, Procurement &amp; Construction Payments ($)</t>
  </si>
  <si>
    <t>27 Engineering, Procurement &amp; Construction Payments ($)</t>
  </si>
  <si>
    <t>28 Engineering, Procurement &amp; Construction Payments ($)</t>
  </si>
  <si>
    <t>29 Engineering, Procurement &amp; Construction Payments ($)</t>
  </si>
  <si>
    <t>30 Engineering, Procurement &amp; Construction Payments ($)</t>
  </si>
  <si>
    <t>31 Engineering, Procurement &amp; Construction Payments ($)</t>
  </si>
  <si>
    <t>32 Engineering, Procurement &amp; Construction Payments ($)</t>
  </si>
  <si>
    <t>33 Engineering, Procurement &amp; Construction Payments ($)</t>
  </si>
  <si>
    <t>34 Engineering, Procurement &amp; Construction Payments ($)</t>
  </si>
  <si>
    <t>35 Engineering, Procurement &amp; Construction Payments ($)</t>
  </si>
  <si>
    <t>36 Engineering, Procurement &amp; Construction Payments ($)</t>
  </si>
  <si>
    <t>37 Engineering, Procurement &amp; Construction Payments ($)</t>
  </si>
  <si>
    <t>38 Engineering, Procurement &amp; Construction Payments ($)</t>
  </si>
  <si>
    <t>39 Engineering, Procurement &amp; Construction Payments ($)</t>
  </si>
  <si>
    <t>40 Engineering, Procurement &amp; Construction Payments ($)</t>
  </si>
  <si>
    <t>1 Land &amp; Easement Payments ($)</t>
  </si>
  <si>
    <t>2 Land &amp; Easement Payments ($)</t>
  </si>
  <si>
    <t>3 Land &amp; Easement Payments ($)</t>
  </si>
  <si>
    <t>4 Land &amp; Easement Payments ($)</t>
  </si>
  <si>
    <t>5 Land &amp; Easement Payments ($)</t>
  </si>
  <si>
    <t>6 Land &amp; Easement Payments ($)</t>
  </si>
  <si>
    <t>7 Land &amp; Easement Payments ($)</t>
  </si>
  <si>
    <t>8 Land &amp; Easement Payments ($)</t>
  </si>
  <si>
    <t>9 Land &amp; Easement Payments ($)</t>
  </si>
  <si>
    <t>10 Land &amp; Easement Payments ($)</t>
  </si>
  <si>
    <t>11 Land &amp; Easement Payments ($)</t>
  </si>
  <si>
    <t>12 Land &amp; Easement Payments ($)</t>
  </si>
  <si>
    <t>13 Land &amp; Easement Payments ($)</t>
  </si>
  <si>
    <t>14 Land &amp; Easement Payments ($)</t>
  </si>
  <si>
    <t>15 Land &amp; Easement Payments ($)</t>
  </si>
  <si>
    <t>16 Land &amp; Easement Payments ($)</t>
  </si>
  <si>
    <t>17 Land &amp; Easement Payments ($)</t>
  </si>
  <si>
    <t>18 Land &amp; Easement Payments ($)</t>
  </si>
  <si>
    <t>19 Land &amp; Easement Payments ($)</t>
  </si>
  <si>
    <t>20 Land &amp; Easement Payments ($)</t>
  </si>
  <si>
    <t>21 Land &amp; Easement Payments ($)</t>
  </si>
  <si>
    <t>22 Land &amp; Easement Payments ($)</t>
  </si>
  <si>
    <t>23 Land &amp; Easement Payments ($)</t>
  </si>
  <si>
    <t>24 Land &amp; Easement Payments ($)</t>
  </si>
  <si>
    <t>25 Land &amp; Easement Payments ($)</t>
  </si>
  <si>
    <t>26 Land &amp; Easement Payments ($)</t>
  </si>
  <si>
    <t>27 Land &amp; Easement Payments ($)</t>
  </si>
  <si>
    <t>28 Land &amp; Easement Payments ($)</t>
  </si>
  <si>
    <t>29 Land &amp; Easement Payments ($)</t>
  </si>
  <si>
    <t>30 Land &amp; Easement Payments ($)</t>
  </si>
  <si>
    <t>31 Land &amp; Easement Payments ($)</t>
  </si>
  <si>
    <t>32 Land &amp; Easement Payments ($)</t>
  </si>
  <si>
    <t>33 Land &amp; Easement Payments ($)</t>
  </si>
  <si>
    <t>34 Land &amp; Easement Payments ($)</t>
  </si>
  <si>
    <t>35 Land &amp; Easement Payments ($)</t>
  </si>
  <si>
    <t>36 Land &amp; Easement Payments ($)</t>
  </si>
  <si>
    <t>37 Land &amp; Easement Payments ($)</t>
  </si>
  <si>
    <t>38 Land &amp; Easement Payments ($)</t>
  </si>
  <si>
    <t>39 Land &amp; Easement Payments ($)</t>
  </si>
  <si>
    <t>40 Land &amp; Easement Payments ($)</t>
  </si>
  <si>
    <t>1 All Other Project-Related Payments ($)</t>
  </si>
  <si>
    <t>2 All Other Project-Related Payments ($)</t>
  </si>
  <si>
    <t>3 All Other Project-Related Payments ($)</t>
  </si>
  <si>
    <t>4 All Other Project-Related Payments ($)</t>
  </si>
  <si>
    <t>5 All Other Project-Related Payments ($)</t>
  </si>
  <si>
    <t>6 All Other Project-Related Payments ($)</t>
  </si>
  <si>
    <t>7 All Other Project-Related Payments ($)</t>
  </si>
  <si>
    <t>8 All Other Project-Related Payments ($)</t>
  </si>
  <si>
    <t>9 All Other Project-Related Payments ($)</t>
  </si>
  <si>
    <t>10 All Other Project-Related Payments ($)</t>
  </si>
  <si>
    <t>11 All Other Project-Related Payments ($)</t>
  </si>
  <si>
    <t>12 All Other Project-Related Payments ($)</t>
  </si>
  <si>
    <t>13 All Other Project-Related Payments ($)</t>
  </si>
  <si>
    <t>14 All Other Project-Related Payments ($)</t>
  </si>
  <si>
    <t>15 All Other Project-Related Payments ($)</t>
  </si>
  <si>
    <t>16 All Other Project-Related Payments ($)</t>
  </si>
  <si>
    <t>17 All Other Project-Related Payments ($)</t>
  </si>
  <si>
    <t>18 All Other Project-Related Payments ($)</t>
  </si>
  <si>
    <t>19 All Other Project-Related Payments ($)</t>
  </si>
  <si>
    <t>20 All Other Project-Related Payments ($)</t>
  </si>
  <si>
    <t>21 All Other Project-Related Payments ($)</t>
  </si>
  <si>
    <t>22 All Other Project-Related Payments ($)</t>
  </si>
  <si>
    <t>23 All Other Project-Related Payments ($)</t>
  </si>
  <si>
    <t>24 All Other Project-Related Payments ($)</t>
  </si>
  <si>
    <t>25 All Other Project-Related Payments ($)</t>
  </si>
  <si>
    <t>26 All Other Project-Related Payments ($)</t>
  </si>
  <si>
    <t>27 All Other Project-Related Payments ($)</t>
  </si>
  <si>
    <t>28 All Other Project-Related Payments ($)</t>
  </si>
  <si>
    <t>29 All Other Project-Related Payments ($)</t>
  </si>
  <si>
    <t>30 All Other Project-Related Payments ($)</t>
  </si>
  <si>
    <t>31 All Other Project-Related Payments ($)</t>
  </si>
  <si>
    <t>32 All Other Project-Related Payments ($)</t>
  </si>
  <si>
    <t>33 All Other Project-Related Payments ($)</t>
  </si>
  <si>
    <t>34 All Other Project-Related Payments ($)</t>
  </si>
  <si>
    <t>35 All Other Project-Related Payments ($)</t>
  </si>
  <si>
    <t>36 All Other Project-Related Payments ($)</t>
  </si>
  <si>
    <t>37 All Other Project-Related Payments ($)</t>
  </si>
  <si>
    <t>38 All Other Project-Related Payments ($)</t>
  </si>
  <si>
    <t>39 All Other Project-Related Payments ($)</t>
  </si>
  <si>
    <t>40 All Other Project-Related Payments ($)</t>
  </si>
  <si>
    <t>1 FOM 
($/yr)</t>
  </si>
  <si>
    <t>2 FOM 
($/yr)</t>
  </si>
  <si>
    <t>3 FOM 
($/yr)</t>
  </si>
  <si>
    <t>4 FOM 
($/yr)</t>
  </si>
  <si>
    <t>5 FOM 
($/yr)</t>
  </si>
  <si>
    <t>6 FOM 
($/yr)</t>
  </si>
  <si>
    <t>7 FOM 
($/yr)</t>
  </si>
  <si>
    <t>8 FOM 
($/yr)</t>
  </si>
  <si>
    <t>9 FOM 
($/yr)</t>
  </si>
  <si>
    <t>10 FOM 
($/yr)</t>
  </si>
  <si>
    <t>11 FOM 
($/yr)</t>
  </si>
  <si>
    <t>12 FOM 
($/yr)</t>
  </si>
  <si>
    <t>13 FOM 
($/yr)</t>
  </si>
  <si>
    <t>14 FOM 
($/yr)</t>
  </si>
  <si>
    <t>15 FOM 
($/yr)</t>
  </si>
  <si>
    <t>16 FOM 
($/yr)</t>
  </si>
  <si>
    <t>17 FOM 
($/yr)</t>
  </si>
  <si>
    <t>18 FOM 
($/yr)</t>
  </si>
  <si>
    <t>19 FOM 
($/yr)</t>
  </si>
  <si>
    <t>20 FOM 
($/yr)</t>
  </si>
  <si>
    <t>21 FOM 
($/yr)</t>
  </si>
  <si>
    <t>22 FOM 
($/yr)</t>
  </si>
  <si>
    <t>23 FOM 
($/yr)</t>
  </si>
  <si>
    <t>24 FOM 
($/yr)</t>
  </si>
  <si>
    <t>25 FOM 
($/yr)</t>
  </si>
  <si>
    <t>26 FOM 
($/yr)</t>
  </si>
  <si>
    <t>27 FOM 
($/yr)</t>
  </si>
  <si>
    <t>28 FOM 
($/yr)</t>
  </si>
  <si>
    <t>29 FOM 
($/yr)</t>
  </si>
  <si>
    <t>30 FOM 
($/yr)</t>
  </si>
  <si>
    <t>31 FOM 
($/yr)</t>
  </si>
  <si>
    <t>32 FOM 
($/yr)</t>
  </si>
  <si>
    <t>33 FOM 
($/yr)</t>
  </si>
  <si>
    <t>34 FOM 
($/yr)</t>
  </si>
  <si>
    <t>35 FOM 
($/yr)</t>
  </si>
  <si>
    <t>36 FOM 
($/yr)</t>
  </si>
  <si>
    <t>37 FOM 
($/yr)</t>
  </si>
  <si>
    <t>38 FOM 
($/yr)</t>
  </si>
  <si>
    <t>39 FOM 
($/yr)</t>
  </si>
  <si>
    <t>40 FOM 
($/yr)</t>
  </si>
  <si>
    <t>1 VOM 
($/yr)</t>
  </si>
  <si>
    <t>2 VOM 
($/yr)</t>
  </si>
  <si>
    <t>3 VOM 
($/yr)</t>
  </si>
  <si>
    <t>4 VOM 
($/yr)</t>
  </si>
  <si>
    <t>5 VOM 
($/yr)</t>
  </si>
  <si>
    <t>6 VOM 
($/yr)</t>
  </si>
  <si>
    <t>7 VOM 
($/yr)</t>
  </si>
  <si>
    <t>8 VOM 
($/yr)</t>
  </si>
  <si>
    <t>9 VOM 
($/yr)</t>
  </si>
  <si>
    <t>10 VOM 
($/yr)</t>
  </si>
  <si>
    <t>11 VOM 
($/yr)</t>
  </si>
  <si>
    <t>12 VOM 
($/yr)</t>
  </si>
  <si>
    <t>13 VOM 
($/yr)</t>
  </si>
  <si>
    <t>14 VOM 
($/yr)</t>
  </si>
  <si>
    <t>15 VOM 
($/yr)</t>
  </si>
  <si>
    <t>16 VOM 
($/yr)</t>
  </si>
  <si>
    <t>17 VOM 
($/yr)</t>
  </si>
  <si>
    <t>18 VOM 
($/yr)</t>
  </si>
  <si>
    <t>19 VOM 
($/yr)</t>
  </si>
  <si>
    <t>20 VOM 
($/yr)</t>
  </si>
  <si>
    <t>21 VOM 
($/yr)</t>
  </si>
  <si>
    <t>22 VOM 
($/yr)</t>
  </si>
  <si>
    <t>23 VOM 
($/yr)</t>
  </si>
  <si>
    <t>24 VOM 
($/yr)</t>
  </si>
  <si>
    <t>25 VOM 
($/yr)</t>
  </si>
  <si>
    <t>26 VOM 
($/yr)</t>
  </si>
  <si>
    <t>27 VOM 
($/yr)</t>
  </si>
  <si>
    <t>28 VOM 
($/yr)</t>
  </si>
  <si>
    <t>29 VOM 
($/yr)</t>
  </si>
  <si>
    <t>30 VOM 
($/yr)</t>
  </si>
  <si>
    <t>31 VOM 
($/yr)</t>
  </si>
  <si>
    <t>32 VOM 
($/yr)</t>
  </si>
  <si>
    <t>33 VOM 
($/yr)</t>
  </si>
  <si>
    <t>34 VOM 
($/yr)</t>
  </si>
  <si>
    <t>35 VOM 
($/yr)</t>
  </si>
  <si>
    <t>36 VOM 
($/yr)</t>
  </si>
  <si>
    <t>37 VOM 
($/yr)</t>
  </si>
  <si>
    <t>38 VOM 
($/yr)</t>
  </si>
  <si>
    <t>39 VOM 
($/yr)</t>
  </si>
  <si>
    <t>40 VOM 
($/yr)</t>
  </si>
  <si>
    <t>1 Non-Capital Maintenance Expenses ($/yr)</t>
  </si>
  <si>
    <t>2 Non-Capital Maintenance Expenses ($/yr)</t>
  </si>
  <si>
    <t>3 Non-Capital Maintenance Expenses ($/yr)</t>
  </si>
  <si>
    <t>4 Non-Capital Maintenance Expenses ($/yr)</t>
  </si>
  <si>
    <t>5 Non-Capital Maintenance Expenses ($/yr)</t>
  </si>
  <si>
    <t>6 Non-Capital Maintenance Expenses ($/yr)</t>
  </si>
  <si>
    <t>7 Non-Capital Maintenance Expenses ($/yr)</t>
  </si>
  <si>
    <t>8 Non-Capital Maintenance Expenses ($/yr)</t>
  </si>
  <si>
    <t>9 Non-Capital Maintenance Expenses ($/yr)</t>
  </si>
  <si>
    <t>10 Non-Capital Maintenance Expenses ($/yr)</t>
  </si>
  <si>
    <t>11 Non-Capital Maintenance Expenses ($/yr)</t>
  </si>
  <si>
    <t>12 Non-Capital Maintenance Expenses ($/yr)</t>
  </si>
  <si>
    <t>13 Non-Capital Maintenance Expenses ($/yr)</t>
  </si>
  <si>
    <t>14 Non-Capital Maintenance Expenses ($/yr)</t>
  </si>
  <si>
    <t>15 Non-Capital Maintenance Expenses ($/yr)</t>
  </si>
  <si>
    <t>16 Non-Capital Maintenance Expenses ($/yr)</t>
  </si>
  <si>
    <t>17 Non-Capital Maintenance Expenses ($/yr)</t>
  </si>
  <si>
    <t>18 Non-Capital Maintenance Expenses ($/yr)</t>
  </si>
  <si>
    <t>19 Non-Capital Maintenance Expenses ($/yr)</t>
  </si>
  <si>
    <t>20 Non-Capital Maintenance Expenses ($/yr)</t>
  </si>
  <si>
    <t>21 Non-Capital Maintenance Expenses ($/yr)</t>
  </si>
  <si>
    <t>22 Non-Capital Maintenance Expenses ($/yr)</t>
  </si>
  <si>
    <t>23 Non-Capital Maintenance Expenses ($/yr)</t>
  </si>
  <si>
    <t>24 Non-Capital Maintenance Expenses ($/yr)</t>
  </si>
  <si>
    <t>25 Non-Capital Maintenance Expenses ($/yr)</t>
  </si>
  <si>
    <t>26 Non-Capital Maintenance Expenses ($/yr)</t>
  </si>
  <si>
    <t>27 Non-Capital Maintenance Expenses ($/yr)</t>
  </si>
  <si>
    <t>28 Non-Capital Maintenance Expenses ($/yr)</t>
  </si>
  <si>
    <t>29 Non-Capital Maintenance Expenses ($/yr)</t>
  </si>
  <si>
    <t>30 Non-Capital Maintenance Expenses ($/yr)</t>
  </si>
  <si>
    <t>31 Non-Capital Maintenance Expenses ($/yr)</t>
  </si>
  <si>
    <t>32 Non-Capital Maintenance Expenses ($/yr)</t>
  </si>
  <si>
    <t>33 Non-Capital Maintenance Expenses ($/yr)</t>
  </si>
  <si>
    <t>34 Non-Capital Maintenance Expenses ($/yr)</t>
  </si>
  <si>
    <t>35 Non-Capital Maintenance Expenses ($/yr)</t>
  </si>
  <si>
    <t>36 Non-Capital Maintenance Expenses ($/yr)</t>
  </si>
  <si>
    <t>37 Non-Capital Maintenance Expenses ($/yr)</t>
  </si>
  <si>
    <t>38 Non-Capital Maintenance Expenses ($/yr)</t>
  </si>
  <si>
    <t>39 Non-Capital Maintenance Expenses ($/yr)</t>
  </si>
  <si>
    <t>40 Non-Capital Maintenance Expenses ($/yr)</t>
  </si>
  <si>
    <t>1 Ongoing CapX ($/yr)</t>
  </si>
  <si>
    <t>2 Ongoing CapX ($/yr)</t>
  </si>
  <si>
    <t>3 Ongoing CapX ($/yr)</t>
  </si>
  <si>
    <t>4 Ongoing CapX ($/yr)</t>
  </si>
  <si>
    <t>5 Ongoing CapX ($/yr)</t>
  </si>
  <si>
    <t>6 Ongoing CapX ($/yr)</t>
  </si>
  <si>
    <t>7 Ongoing CapX ($/yr)</t>
  </si>
  <si>
    <t>8 Ongoing CapX ($/yr)</t>
  </si>
  <si>
    <t>9 Ongoing CapX ($/yr)</t>
  </si>
  <si>
    <t>10 Ongoing CapX ($/yr)</t>
  </si>
  <si>
    <t>11 Ongoing CapX ($/yr)</t>
  </si>
  <si>
    <t>12 Ongoing CapX ($/yr)</t>
  </si>
  <si>
    <t>13 Ongoing CapX ($/yr)</t>
  </si>
  <si>
    <t>14 Ongoing CapX ($/yr)</t>
  </si>
  <si>
    <t>15 Ongoing CapX ($/yr)</t>
  </si>
  <si>
    <t>16 Ongoing CapX ($/yr)</t>
  </si>
  <si>
    <t>17 Ongoing CapX ($/yr)</t>
  </si>
  <si>
    <t>18 Ongoing CapX ($/yr)</t>
  </si>
  <si>
    <t>19 Ongoing CapX ($/yr)</t>
  </si>
  <si>
    <t>20 Ongoing CapX ($/yr)</t>
  </si>
  <si>
    <t>21 Ongoing CapX ($/yr)</t>
  </si>
  <si>
    <t>22 Ongoing CapX ($/yr)</t>
  </si>
  <si>
    <t>23 Ongoing CapX ($/yr)</t>
  </si>
  <si>
    <t>24 Ongoing CapX ($/yr)</t>
  </si>
  <si>
    <t>25 Ongoing CapX ($/yr)</t>
  </si>
  <si>
    <t>26 Ongoing CapX ($/yr)</t>
  </si>
  <si>
    <t>27 Ongoing CapX ($/yr)</t>
  </si>
  <si>
    <t>28 Ongoing CapX ($/yr)</t>
  </si>
  <si>
    <t>29 Ongoing CapX ($/yr)</t>
  </si>
  <si>
    <t>30 Ongoing CapX ($/yr)</t>
  </si>
  <si>
    <t>31 Ongoing CapX ($/yr)</t>
  </si>
  <si>
    <t>32 Ongoing CapX ($/yr)</t>
  </si>
  <si>
    <t>33 Ongoing CapX ($/yr)</t>
  </si>
  <si>
    <t>34 Ongoing CapX ($/yr)</t>
  </si>
  <si>
    <t>35 Ongoing CapX ($/yr)</t>
  </si>
  <si>
    <t>36 Ongoing CapX ($/yr)</t>
  </si>
  <si>
    <t>37 Ongoing CapX ($/yr)</t>
  </si>
  <si>
    <t>38 Ongoing CapX ($/yr)</t>
  </si>
  <si>
    <t>39 Ongoing CapX ($/yr)</t>
  </si>
  <si>
    <t>40 Ongoing CapX ($/yr)</t>
  </si>
  <si>
    <t>Dispatchable</t>
  </si>
  <si>
    <t>Interconnection Cost Price Adjustment ($/MWh)</t>
  </si>
  <si>
    <t>The Wind Turbines/Solar Units, step-up transformer, and Battery Units shall have been delivered and installed at the Site.</t>
  </si>
  <si>
    <t>Dispatchable, Ownership</t>
  </si>
  <si>
    <t>Gas Thermals</t>
  </si>
  <si>
    <t>Seller shall make all applications and/or flings required by Applicable Law for REC accreditation and for the assignment of such RECs to Company.</t>
  </si>
  <si>
    <t>1 PCDA Date</t>
  </si>
  <si>
    <t>2 PCDA Date</t>
  </si>
  <si>
    <t>3 PCDA Date</t>
  </si>
  <si>
    <t>4 PCDA Date</t>
  </si>
  <si>
    <t>5 PCDA Date</t>
  </si>
  <si>
    <t>6 PCDA Date</t>
  </si>
  <si>
    <t>7 PCDA Date</t>
  </si>
  <si>
    <t>8 PCDA Date</t>
  </si>
  <si>
    <t>9 PCDA Date</t>
  </si>
  <si>
    <t>10 PCDA Date</t>
  </si>
  <si>
    <t>11 PCDA Date</t>
  </si>
  <si>
    <t>12 PCDA Date</t>
  </si>
  <si>
    <t>13 PCDA Date</t>
  </si>
  <si>
    <t>14 PCDA Date</t>
  </si>
  <si>
    <t>15 PCDA Date</t>
  </si>
  <si>
    <t>16 PCDA Date</t>
  </si>
  <si>
    <t>17 PCDA Date</t>
  </si>
  <si>
    <t>18 PCDA Date</t>
  </si>
  <si>
    <t>1 PCDA Payment ($)</t>
  </si>
  <si>
    <t>2 PCDA Payment ($)</t>
  </si>
  <si>
    <t>3 PCDA Payment ($)</t>
  </si>
  <si>
    <t>4 PCDA Payment ($)</t>
  </si>
  <si>
    <t>5 PCDA Payment ($)</t>
  </si>
  <si>
    <t>6 PCDA Payment ($)</t>
  </si>
  <si>
    <t>7 PCDA Payment ($)</t>
  </si>
  <si>
    <t>8 PCDA Payment ($)</t>
  </si>
  <si>
    <t>9 PCDA Payment ($)</t>
  </si>
  <si>
    <t>10 PCDA Payment ($)</t>
  </si>
  <si>
    <t>11 PCDA Payment ($)</t>
  </si>
  <si>
    <t>12 PCDA Payment ($)</t>
  </si>
  <si>
    <t>13 PCDA Payment ($)</t>
  </si>
  <si>
    <t>14 PCDA Payment ($)</t>
  </si>
  <si>
    <t>15 PCDA Payment ($)</t>
  </si>
  <si>
    <t>16 PCDA Payment ($)</t>
  </si>
  <si>
    <t>17 PCDA Payment ($)</t>
  </si>
  <si>
    <t>18 PCDA Payment ($)</t>
  </si>
  <si>
    <t>1 PCDA Milestone</t>
  </si>
  <si>
    <t>2 PCDA Milestone</t>
  </si>
  <si>
    <t>3 PCDA Milestone</t>
  </si>
  <si>
    <t>4 PCDA Milestone</t>
  </si>
  <si>
    <t>5 PCDA Milestone</t>
  </si>
  <si>
    <t>6 PCDA Milestone</t>
  </si>
  <si>
    <t>7 PCDA Milestone</t>
  </si>
  <si>
    <t>8 PCDA Milestone</t>
  </si>
  <si>
    <t>9 PCDA Milestone</t>
  </si>
  <si>
    <t>10 PCDA Milestone</t>
  </si>
  <si>
    <t>11 PCDA Milestone</t>
  </si>
  <si>
    <t>12 PCDA Milestone</t>
  </si>
  <si>
    <t>13 PCDA Milestone</t>
  </si>
  <si>
    <t>14 PCDA Milestone</t>
  </si>
  <si>
    <t>15 PCDA Milestone</t>
  </si>
  <si>
    <t>16 PCDA Milestone</t>
  </si>
  <si>
    <t>17 PCDA Milestone</t>
  </si>
  <si>
    <t>18 PCDA Milestone</t>
  </si>
  <si>
    <t>Summer Base 
(MW)</t>
  </si>
  <si>
    <t>Summer Supplemental (MW)</t>
  </si>
  <si>
    <t>Winter Base 
(MW)</t>
  </si>
  <si>
    <t>Winter Supplemental (MW)</t>
  </si>
  <si>
    <t>Shoulder Base 
(MW)</t>
  </si>
  <si>
    <t>Shoulder Supplemental (MW)</t>
  </si>
  <si>
    <t>1 Summer Base 
(MW)</t>
  </si>
  <si>
    <t>2 Summer Base 
(MW)</t>
  </si>
  <si>
    <t>3 Summer Base 
(MW)</t>
  </si>
  <si>
    <t>4 Summer Base 
(MW)</t>
  </si>
  <si>
    <t>5 Summer Base 
(MW)</t>
  </si>
  <si>
    <t>6 Summer Base 
(MW)</t>
  </si>
  <si>
    <t>7 Summer Base 
(MW)</t>
  </si>
  <si>
    <t>8 Summer Base 
(MW)</t>
  </si>
  <si>
    <t>9 Summer Base 
(MW)</t>
  </si>
  <si>
    <t>10 Summer Base 
(MW)</t>
  </si>
  <si>
    <t>11 Summer Base 
(MW)</t>
  </si>
  <si>
    <t>12 Summer Base 
(MW)</t>
  </si>
  <si>
    <t>13 Summer Base 
(MW)</t>
  </si>
  <si>
    <t>14 Summer Base 
(MW)</t>
  </si>
  <si>
    <t>15 Summer Base 
(MW)</t>
  </si>
  <si>
    <t>16 Summer Base 
(MW)</t>
  </si>
  <si>
    <t>17 Summer Base 
(MW)</t>
  </si>
  <si>
    <t>18 Summer Base 
(MW)</t>
  </si>
  <si>
    <t>19 Summer Base 
(MW)</t>
  </si>
  <si>
    <t>20 Summer Base 
(MW)</t>
  </si>
  <si>
    <t>21 Summer Base 
(MW)</t>
  </si>
  <si>
    <t>22 Summer Base 
(MW)</t>
  </si>
  <si>
    <t>23 Summer Base 
(MW)</t>
  </si>
  <si>
    <t>24 Summer Base 
(MW)</t>
  </si>
  <si>
    <t>25 Summer Base 
(MW)</t>
  </si>
  <si>
    <t>1 Summer Supplemental (MW)</t>
  </si>
  <si>
    <t>2 Summer Supplemental (MW)</t>
  </si>
  <si>
    <t>3 Summer Supplemental (MW)</t>
  </si>
  <si>
    <t>4 Summer Supplemental (MW)</t>
  </si>
  <si>
    <t>5 Summer Supplemental (MW)</t>
  </si>
  <si>
    <t>6 Summer Supplemental (MW)</t>
  </si>
  <si>
    <t>7 Summer Supplemental (MW)</t>
  </si>
  <si>
    <t>8 Summer Supplemental (MW)</t>
  </si>
  <si>
    <t>9 Summer Supplemental (MW)</t>
  </si>
  <si>
    <t>10 Summer Supplemental (MW)</t>
  </si>
  <si>
    <t>11 Summer Supplemental (MW)</t>
  </si>
  <si>
    <t>12 Summer Supplemental (MW)</t>
  </si>
  <si>
    <t>13 Summer Supplemental (MW)</t>
  </si>
  <si>
    <t>14 Summer Supplemental (MW)</t>
  </si>
  <si>
    <t>15 Summer Supplemental (MW)</t>
  </si>
  <si>
    <t>16 Summer Supplemental (MW)</t>
  </si>
  <si>
    <t>17 Summer Supplemental (MW)</t>
  </si>
  <si>
    <t>18 Summer Supplemental (MW)</t>
  </si>
  <si>
    <t>19 Summer Supplemental (MW)</t>
  </si>
  <si>
    <t>20 Summer Supplemental (MW)</t>
  </si>
  <si>
    <t>21 Summer Supplemental (MW)</t>
  </si>
  <si>
    <t>22 Summer Supplemental (MW)</t>
  </si>
  <si>
    <t>23 Summer Supplemental (MW)</t>
  </si>
  <si>
    <t>24 Summer Supplemental (MW)</t>
  </si>
  <si>
    <t>25 Summer Supplemental (MW)</t>
  </si>
  <si>
    <t>1 Winter Base 
(MW)</t>
  </si>
  <si>
    <t>2 Winter Base 
(MW)</t>
  </si>
  <si>
    <t>3 Winter Base 
(MW)</t>
  </si>
  <si>
    <t>4 Winter Base 
(MW)</t>
  </si>
  <si>
    <t>5 Winter Base 
(MW)</t>
  </si>
  <si>
    <t>6 Winter Base 
(MW)</t>
  </si>
  <si>
    <t>7 Winter Base 
(MW)</t>
  </si>
  <si>
    <t>8 Winter Base 
(MW)</t>
  </si>
  <si>
    <t>9 Winter Base 
(MW)</t>
  </si>
  <si>
    <t>10 Winter Base 
(MW)</t>
  </si>
  <si>
    <t>11 Winter Base 
(MW)</t>
  </si>
  <si>
    <t>12 Winter Base 
(MW)</t>
  </si>
  <si>
    <t>13 Winter Base 
(MW)</t>
  </si>
  <si>
    <t>14 Winter Base 
(MW)</t>
  </si>
  <si>
    <t>15 Winter Base 
(MW)</t>
  </si>
  <si>
    <t>16 Winter Base 
(MW)</t>
  </si>
  <si>
    <t>17 Winter Base 
(MW)</t>
  </si>
  <si>
    <t>18 Winter Base 
(MW)</t>
  </si>
  <si>
    <t>19 Winter Base 
(MW)</t>
  </si>
  <si>
    <t>20 Winter Base 
(MW)</t>
  </si>
  <si>
    <t>21 Winter Base 
(MW)</t>
  </si>
  <si>
    <t>22 Winter Base 
(MW)</t>
  </si>
  <si>
    <t>23 Winter Base 
(MW)</t>
  </si>
  <si>
    <t>24 Winter Base 
(MW)</t>
  </si>
  <si>
    <t>25 Winter Base 
(MW)</t>
  </si>
  <si>
    <t>1 Winter Supplemental (MW)</t>
  </si>
  <si>
    <t>2 Winter Supplemental (MW)</t>
  </si>
  <si>
    <t>3 Winter Supplemental (MW)</t>
  </si>
  <si>
    <t>4 Winter Supplemental (MW)</t>
  </si>
  <si>
    <t>5 Winter Supplemental (MW)</t>
  </si>
  <si>
    <t>6 Winter Supplemental (MW)</t>
  </si>
  <si>
    <t>7 Winter Supplemental (MW)</t>
  </si>
  <si>
    <t>8 Winter Supplemental (MW)</t>
  </si>
  <si>
    <t>9 Winter Supplemental (MW)</t>
  </si>
  <si>
    <t>10 Winter Supplemental (MW)</t>
  </si>
  <si>
    <t>11 Winter Supplemental (MW)</t>
  </si>
  <si>
    <t>12 Winter Supplemental (MW)</t>
  </si>
  <si>
    <t>13 Winter Supplemental (MW)</t>
  </si>
  <si>
    <t>14 Winter Supplemental (MW)</t>
  </si>
  <si>
    <t>15 Winter Supplemental (MW)</t>
  </si>
  <si>
    <t>16 Winter Supplemental (MW)</t>
  </si>
  <si>
    <t>17 Winter Supplemental (MW)</t>
  </si>
  <si>
    <t>18 Winter Supplemental (MW)</t>
  </si>
  <si>
    <t>19 Winter Supplemental (MW)</t>
  </si>
  <si>
    <t>20 Winter Supplemental (MW)</t>
  </si>
  <si>
    <t>21 Winter Supplemental (MW)</t>
  </si>
  <si>
    <t>22 Winter Supplemental (MW)</t>
  </si>
  <si>
    <t>23 Winter Supplemental (MW)</t>
  </si>
  <si>
    <t>24 Winter Supplemental (MW)</t>
  </si>
  <si>
    <t>25 Winter Supplemental (MW)</t>
  </si>
  <si>
    <t>1 Shoulder Base 
(MW)</t>
  </si>
  <si>
    <t>2 Shoulder Base 
(MW)</t>
  </si>
  <si>
    <t>3 Shoulder Base 
(MW)</t>
  </si>
  <si>
    <t>4 Shoulder Base 
(MW)</t>
  </si>
  <si>
    <t>5 Shoulder Base 
(MW)</t>
  </si>
  <si>
    <t>6 Shoulder Base 
(MW)</t>
  </si>
  <si>
    <t>7 Shoulder Base 
(MW)</t>
  </si>
  <si>
    <t>8 Shoulder Base 
(MW)</t>
  </si>
  <si>
    <t>9 Shoulder Base 
(MW)</t>
  </si>
  <si>
    <t>10 Shoulder Base 
(MW)</t>
  </si>
  <si>
    <t>11 Shoulder Base 
(MW)</t>
  </si>
  <si>
    <t>12 Shoulder Base 
(MW)</t>
  </si>
  <si>
    <t>13 Shoulder Base 
(MW)</t>
  </si>
  <si>
    <t>14 Shoulder Base 
(MW)</t>
  </si>
  <si>
    <t>15 Shoulder Base 
(MW)</t>
  </si>
  <si>
    <t>16 Shoulder Base 
(MW)</t>
  </si>
  <si>
    <t>17 Shoulder Base 
(MW)</t>
  </si>
  <si>
    <t>18 Shoulder Base 
(MW)</t>
  </si>
  <si>
    <t>19 Shoulder Base 
(MW)</t>
  </si>
  <si>
    <t>20 Shoulder Base 
(MW)</t>
  </si>
  <si>
    <t>21 Shoulder Base 
(MW)</t>
  </si>
  <si>
    <t>22 Shoulder Base 
(MW)</t>
  </si>
  <si>
    <t>23 Shoulder Base 
(MW)</t>
  </si>
  <si>
    <t>24 Shoulder Base 
(MW)</t>
  </si>
  <si>
    <t>25 Shoulder Base 
(MW)</t>
  </si>
  <si>
    <t>1 Shoulder Supplemental (MW)</t>
  </si>
  <si>
    <t>2 Shoulder Supplemental (MW)</t>
  </si>
  <si>
    <t>3 Shoulder Supplemental (MW)</t>
  </si>
  <si>
    <t>4 Shoulder Supplemental (MW)</t>
  </si>
  <si>
    <t>5 Shoulder Supplemental (MW)</t>
  </si>
  <si>
    <t>6 Shoulder Supplemental (MW)</t>
  </si>
  <si>
    <t>7 Shoulder Supplemental (MW)</t>
  </si>
  <si>
    <t>8 Shoulder Supplemental (MW)</t>
  </si>
  <si>
    <t>9 Shoulder Supplemental (MW)</t>
  </si>
  <si>
    <t>10 Shoulder Supplemental (MW)</t>
  </si>
  <si>
    <t>11 Shoulder Supplemental (MW)</t>
  </si>
  <si>
    <t>12 Shoulder Supplemental (MW)</t>
  </si>
  <si>
    <t>13 Shoulder Supplemental (MW)</t>
  </si>
  <si>
    <t>14 Shoulder Supplemental (MW)</t>
  </si>
  <si>
    <t>15 Shoulder Supplemental (MW)</t>
  </si>
  <si>
    <t>16 Shoulder Supplemental (MW)</t>
  </si>
  <si>
    <t>17 Shoulder Supplemental (MW)</t>
  </si>
  <si>
    <t>18 Shoulder Supplemental (MW)</t>
  </si>
  <si>
    <t>19 Shoulder Supplemental (MW)</t>
  </si>
  <si>
    <t>20 Shoulder Supplemental (MW)</t>
  </si>
  <si>
    <t>21 Shoulder Supplemental (MW)</t>
  </si>
  <si>
    <t>22 Shoulder Supplemental (MW)</t>
  </si>
  <si>
    <t>23 Shoulder Supplemental (MW)</t>
  </si>
  <si>
    <t>24 Shoulder Supplemental (MW)</t>
  </si>
  <si>
    <t>25 Shoulder Supplemental (MW)</t>
  </si>
  <si>
    <t>1 Net Capability (MW)</t>
  </si>
  <si>
    <t>2 Net Capability (MW)</t>
  </si>
  <si>
    <t>3 Net Capability (MW)</t>
  </si>
  <si>
    <t>4 Net Capability (MW)</t>
  </si>
  <si>
    <t>5 Net Capability (MW)</t>
  </si>
  <si>
    <t>6 Net Capability (MW)</t>
  </si>
  <si>
    <t>7 Net Capability (MW)</t>
  </si>
  <si>
    <t>8 Net Capability (MW)</t>
  </si>
  <si>
    <t>9 Net Capability (MW)</t>
  </si>
  <si>
    <t>10 Net Capability (MW)</t>
  </si>
  <si>
    <t>11 Net Capability (MW)</t>
  </si>
  <si>
    <t>12 Net Capability (MW)</t>
  </si>
  <si>
    <t>13 Net Capability (MW)</t>
  </si>
  <si>
    <t>14 Net Capability (MW)</t>
  </si>
  <si>
    <t>15 Net Capability (MW)</t>
  </si>
  <si>
    <t>16 Net Capability (MW)</t>
  </si>
  <si>
    <t>17 Net Capability (MW)</t>
  </si>
  <si>
    <t>18 Net Capability (MW)</t>
  </si>
  <si>
    <t>19 Net Capability (MW)</t>
  </si>
  <si>
    <t>20 Net Capability (MW)</t>
  </si>
  <si>
    <t>21 Net Capability (MW)</t>
  </si>
  <si>
    <t>22 Net Capability (MW)</t>
  </si>
  <si>
    <t>23 Net Capability (MW)</t>
  </si>
  <si>
    <t>24 Net Capability (MW)</t>
  </si>
  <si>
    <t>25 Net Capability (MW)</t>
  </si>
  <si>
    <t>Summer Capacity (MW) Unit Loading at MIN</t>
  </si>
  <si>
    <t>Summer Capacity (MW) at 25% of Operating Range</t>
  </si>
  <si>
    <t>Summer Capacity (MW) at 50% of Operating Range</t>
  </si>
  <si>
    <t>Summer Capacity (MW) at 75% of Operating Range</t>
  </si>
  <si>
    <t>Summer Capacity (MW) Unit Loading at MAX</t>
  </si>
  <si>
    <t>Summer Heat Rate (Btu/kWh) Unit Loading at MIN</t>
  </si>
  <si>
    <t>Summer Heat Rate (Btu/kWh) at 25% of Operating Range</t>
  </si>
  <si>
    <t>Summer Heat Rate (Btu/kWh) at 50% of Operating Range</t>
  </si>
  <si>
    <t>Summer Heat Rate (Btu/kWh) at 75% of Operating Range</t>
  </si>
  <si>
    <t>Summer Heat Rate (Btu/kWh) Unit Loading at MAX</t>
  </si>
  <si>
    <t>Winter Capacity (MW) Unit Loading at MIN</t>
  </si>
  <si>
    <t>Winter Capacity (MW) at 25% of Operating Range</t>
  </si>
  <si>
    <t>Winter Capacity (MW) at 50% of Operating Range</t>
  </si>
  <si>
    <t>Winter Capacity (MW) at 75% of Operating Range</t>
  </si>
  <si>
    <t>Winter Capacity (MW) Unit Loading at MAX</t>
  </si>
  <si>
    <t>Winter Heat Rate (Btu/kWh) Unit Loading at MIN</t>
  </si>
  <si>
    <t>Winter Heat Rate (Btu/kWh) at 25% of Operating Range</t>
  </si>
  <si>
    <t>Winter Heat Rate (Btu/kWh) at 50% of Operating Range</t>
  </si>
  <si>
    <t>Winter Heat Rate (Btu/kWh) at 75% of Operating Range</t>
  </si>
  <si>
    <t>Winter Heat Rate (Btu/kWh) Unit Loading at MAX</t>
  </si>
  <si>
    <t>Shoulder Capacity (MW) Unit Loading at MIN</t>
  </si>
  <si>
    <t>Shoulder Capacity (MW) at 25% of Operating Range</t>
  </si>
  <si>
    <t>Shoulder Capacity (MW) at 50% of Operating Range</t>
  </si>
  <si>
    <t>Shoulder Capacity (MW) at 75% of Operating Range</t>
  </si>
  <si>
    <t>Shoulder Capacity (MW) Unit Loading at MAX</t>
  </si>
  <si>
    <t>Shoulder Heat Rate (Btu/kWh) Unit Loading at MIN</t>
  </si>
  <si>
    <t>Shoulder Heat Rate (Btu/kWh) at 25% of Operating Range</t>
  </si>
  <si>
    <t>Shoulder Heat Rate (Btu/kWh) at 50% of Operating Range</t>
  </si>
  <si>
    <t>Shoulder Heat Rate (Btu/kWh) at 75% of Operating Range</t>
  </si>
  <si>
    <t>Shoulder Heat Rate (Btu/kWh) Unit Loading at MAX</t>
  </si>
  <si>
    <t>1 Period Start (Hrs)</t>
  </si>
  <si>
    <t>2 Period Start (Hrs)</t>
  </si>
  <si>
    <t>3 Period Start (Hrs)</t>
  </si>
  <si>
    <t>4 Period Start (Hrs)</t>
  </si>
  <si>
    <t>5 Period Start (Hrs)</t>
  </si>
  <si>
    <t>6 Period Start (Hrs)</t>
  </si>
  <si>
    <t>7 Period Start (Hrs)</t>
  </si>
  <si>
    <t>8 Period Start (Hrs)</t>
  </si>
  <si>
    <t>9 Period Start (Hrs)</t>
  </si>
  <si>
    <t>10 Period Start (Hrs)</t>
  </si>
  <si>
    <t>11 Period Start (Hrs)</t>
  </si>
  <si>
    <t>1 Period End (Hrs)</t>
  </si>
  <si>
    <t>2 Period End (Hrs)</t>
  </si>
  <si>
    <t>3 Period End (Hrs)</t>
  </si>
  <si>
    <t>4 Period End (Hrs)</t>
  </si>
  <si>
    <t>5 Period End (Hrs)</t>
  </si>
  <si>
    <t>6 Period End (Hrs)</t>
  </si>
  <si>
    <t>7 Period End (Hrs)</t>
  </si>
  <si>
    <t>8 Period End (Hrs)</t>
  </si>
  <si>
    <t>9 Period End (Hrs)</t>
  </si>
  <si>
    <t>10 Period End (Hrs)</t>
  </si>
  <si>
    <t>11 Period End (Hrs)</t>
  </si>
  <si>
    <t>1 Percentage Degradation (%)</t>
  </si>
  <si>
    <t>2 Percentage Degradation (%)</t>
  </si>
  <si>
    <t>3 Percentage Degradation (%)</t>
  </si>
  <si>
    <t>4 Percentage Degradation (%)</t>
  </si>
  <si>
    <t>5 Percentage Degradation (%)</t>
  </si>
  <si>
    <t>6 Percentage Degradation (%)</t>
  </si>
  <si>
    <t>7 Percentage Degradation (%)</t>
  </si>
  <si>
    <t>8 Percentage Degradation (%)</t>
  </si>
  <si>
    <t>9 Percentage Degradation (%)</t>
  </si>
  <si>
    <t>10 Percentage Degradation (%)</t>
  </si>
  <si>
    <t>11 Percentage Degradation (%)</t>
  </si>
  <si>
    <t>1 Heat Rate (Btu/kWh)</t>
  </si>
  <si>
    <t>2 Heat Rate (Btu/kWh)</t>
  </si>
  <si>
    <t>3 Heat Rate (Btu/kWh)</t>
  </si>
  <si>
    <t>4 Heat Rate (Btu/kWh)</t>
  </si>
  <si>
    <t>5 Heat Rate (Btu/kWh)</t>
  </si>
  <si>
    <t>6 Heat Rate (Btu/kWh)</t>
  </si>
  <si>
    <t>7 Heat Rate (Btu/kWh)</t>
  </si>
  <si>
    <t>8 Heat Rate (Btu/kWh)</t>
  </si>
  <si>
    <t>9 Heat Rate (Btu/kWh)</t>
  </si>
  <si>
    <t>10 Heat Rate (Btu/kWh)</t>
  </si>
  <si>
    <t>11 Heat Rate (Btu/kWh)</t>
  </si>
  <si>
    <t>Total Active Surface Area (m2)</t>
  </si>
  <si>
    <t>Meets the requirements of the Model PPA, Exhibit I - Solar PV</t>
  </si>
  <si>
    <t>Availability During Outage (hours)</t>
  </si>
  <si>
    <t>Annual Throughput Limit (MWh)</t>
  </si>
  <si>
    <t>Excess Annual Throughput Limit (MWh)</t>
  </si>
  <si>
    <t>Excess Throughput Charge ($/MWh)</t>
  </si>
  <si>
    <t>Annual Throughput Banking (MWh)</t>
  </si>
  <si>
    <t>Annual Throughput Borrowing (MWh)</t>
  </si>
  <si>
    <t>a.1 - YTD Upper Limit in 2nd 1/2 of Op Year (%)</t>
  </si>
  <si>
    <t>a.2 - If a.1 Exceeds, Annual Average (%)</t>
  </si>
  <si>
    <t>a.3 - Limitation Released When YTD Avg. Is Less Than (%)</t>
  </si>
  <si>
    <t>Compliance Period</t>
  </si>
  <si>
    <t>Meets the requirements of the Model PPA, Exhibit I - Storage</t>
  </si>
  <si>
    <t>Meets the requirements of the Model PPA, Exhibit I - Wind</t>
  </si>
  <si>
    <t>Meets the requirements of the Model PPA, Exhibit I - Biomass</t>
  </si>
  <si>
    <t>Meets the requirements of the Model PPA, Exhibit I - Other</t>
  </si>
  <si>
    <t>2018 MWh</t>
  </si>
  <si>
    <t>2019 MWh</t>
  </si>
  <si>
    <t>2020 MWh</t>
  </si>
  <si>
    <t>2021 MWh</t>
  </si>
  <si>
    <t>2022 MWh</t>
  </si>
  <si>
    <t>GHI (kWh/m2/yr)</t>
  </si>
  <si>
    <t>Jan Max (MWh)</t>
  </si>
  <si>
    <t>Feb Max (MWh)</t>
  </si>
  <si>
    <t>Mar Max (MWh)</t>
  </si>
  <si>
    <t>Apr Max (MWh)</t>
  </si>
  <si>
    <t>May Max (MWh)</t>
  </si>
  <si>
    <t>Jun Max (MWh)</t>
  </si>
  <si>
    <t>Jul Max (MWh)</t>
  </si>
  <si>
    <t>Aug Max (MWh)</t>
  </si>
  <si>
    <t>Sep Max (MWh)</t>
  </si>
  <si>
    <t>Oct Max (MWh)</t>
  </si>
  <si>
    <t>Nov Max (MWh)</t>
  </si>
  <si>
    <t>Dec Max (MWh)</t>
  </si>
  <si>
    <t>1 HE (MST)  Jan</t>
  </si>
  <si>
    <t>2 HE (MST)  Jan</t>
  </si>
  <si>
    <t>3 HE (MST)  Jan</t>
  </si>
  <si>
    <t>4 HE (MST)  Jan</t>
  </si>
  <si>
    <t>5 HE (MST)  Jan</t>
  </si>
  <si>
    <t>6 HE (MST)  Jan</t>
  </si>
  <si>
    <t>7 HE (MST)  Jan</t>
  </si>
  <si>
    <t>8 HE (MST)  Jan</t>
  </si>
  <si>
    <t>9 HE (MST)  Jan</t>
  </si>
  <si>
    <t>10 HE (MST)  Jan</t>
  </si>
  <si>
    <t>11 HE (MST)  Jan</t>
  </si>
  <si>
    <t>12 HE (MST)  Jan</t>
  </si>
  <si>
    <t>13 HE (MST)  Jan</t>
  </si>
  <si>
    <t>14 HE (MST)  Jan</t>
  </si>
  <si>
    <t>15 HE (MST)  Jan</t>
  </si>
  <si>
    <t>16 HE (MST)  Jan</t>
  </si>
  <si>
    <t>17 HE (MST)  Jan</t>
  </si>
  <si>
    <t>18 HE (MST)  Jan</t>
  </si>
  <si>
    <t>19 HE (MST)  Jan</t>
  </si>
  <si>
    <t>20 HE (MST)  Jan</t>
  </si>
  <si>
    <t>21 HE (MST)  Jan</t>
  </si>
  <si>
    <t>22 HE (MST)  Jan</t>
  </si>
  <si>
    <t>23 HE (MST)  Jan</t>
  </si>
  <si>
    <t>24 HE (MST)  Jan</t>
  </si>
  <si>
    <t>1 HE (MST)  Feb</t>
  </si>
  <si>
    <t>2 HE (MST)  Feb</t>
  </si>
  <si>
    <t>3 HE (MST)  Feb</t>
  </si>
  <si>
    <t>4 HE (MST)  Feb</t>
  </si>
  <si>
    <t>5 HE (MST)  Feb</t>
  </si>
  <si>
    <t>6 HE (MST)  Feb</t>
  </si>
  <si>
    <t>7 HE (MST)  Feb</t>
  </si>
  <si>
    <t>8 HE (MST)  Feb</t>
  </si>
  <si>
    <t>9 HE (MST)  Feb</t>
  </si>
  <si>
    <t>10 HE (MST)  Feb</t>
  </si>
  <si>
    <t>11 HE (MST)  Feb</t>
  </si>
  <si>
    <t>12 HE (MST)  Feb</t>
  </si>
  <si>
    <t>13 HE (MST)  Feb</t>
  </si>
  <si>
    <t>14 HE (MST)  Feb</t>
  </si>
  <si>
    <t>15 HE (MST)  Feb</t>
  </si>
  <si>
    <t>16 HE (MST)  Feb</t>
  </si>
  <si>
    <t>17 HE (MST)  Feb</t>
  </si>
  <si>
    <t>18 HE (MST)  Feb</t>
  </si>
  <si>
    <t>19 HE (MST)  Feb</t>
  </si>
  <si>
    <t>20 HE (MST)  Feb</t>
  </si>
  <si>
    <t>21 HE (MST)  Feb</t>
  </si>
  <si>
    <t>22 HE (MST)  Feb</t>
  </si>
  <si>
    <t>23 HE (MST)  Feb</t>
  </si>
  <si>
    <t>24 HE (MST)  Feb</t>
  </si>
  <si>
    <t>1 HE (MST)  Mar</t>
  </si>
  <si>
    <t>2 HE (MST)  Mar</t>
  </si>
  <si>
    <t>3 HE (MST)  Mar</t>
  </si>
  <si>
    <t>4 HE (MST)  Mar</t>
  </si>
  <si>
    <t>5 HE (MST)  Mar</t>
  </si>
  <si>
    <t>6 HE (MST)  Mar</t>
  </si>
  <si>
    <t>7 HE (MST)  Mar</t>
  </si>
  <si>
    <t>8 HE (MST)  Mar</t>
  </si>
  <si>
    <t>9 HE (MST)  Mar</t>
  </si>
  <si>
    <t>10 HE (MST)  Mar</t>
  </si>
  <si>
    <t>11 HE (MST)  Mar</t>
  </si>
  <si>
    <t>12 HE (MST)  Mar</t>
  </si>
  <si>
    <t>13 HE (MST)  Mar</t>
  </si>
  <si>
    <t>14 HE (MST)  Mar</t>
  </si>
  <si>
    <t>15 HE (MST)  Mar</t>
  </si>
  <si>
    <t>16 HE (MST)  Mar</t>
  </si>
  <si>
    <t>17 HE (MST)  Mar</t>
  </si>
  <si>
    <t>18 HE (MST)  Mar</t>
  </si>
  <si>
    <t>19 HE (MST)  Mar</t>
  </si>
  <si>
    <t>20 HE (MST)  Mar</t>
  </si>
  <si>
    <t>21 HE (MST)  Mar</t>
  </si>
  <si>
    <t>22 HE (MST)  Mar</t>
  </si>
  <si>
    <t>23 HE (MST)  Mar</t>
  </si>
  <si>
    <t>24 HE (MST)  Mar</t>
  </si>
  <si>
    <t>1 HE (MST)  Apr</t>
  </si>
  <si>
    <t>2 HE (MST)  Apr</t>
  </si>
  <si>
    <t>3 HE (MST)  Apr</t>
  </si>
  <si>
    <t>4 HE (MST)  Apr</t>
  </si>
  <si>
    <t>5 HE (MST)  Apr</t>
  </si>
  <si>
    <t>6 HE (MST)  Apr</t>
  </si>
  <si>
    <t>7 HE (MST)  Apr</t>
  </si>
  <si>
    <t>8 HE (MST)  Apr</t>
  </si>
  <si>
    <t>9 HE (MST)  Apr</t>
  </si>
  <si>
    <t>10 HE (MST)  Apr</t>
  </si>
  <si>
    <t>11 HE (MST)  Apr</t>
  </si>
  <si>
    <t>12 HE (MST)  Apr</t>
  </si>
  <si>
    <t>13 HE (MST)  Apr</t>
  </si>
  <si>
    <t>14 HE (MST)  Apr</t>
  </si>
  <si>
    <t>15 HE (MST)  Apr</t>
  </si>
  <si>
    <t>16 HE (MST)  Apr</t>
  </si>
  <si>
    <t>17 HE (MST)  Apr</t>
  </si>
  <si>
    <t>18 HE (MST)  Apr</t>
  </si>
  <si>
    <t>19 HE (MST)  Apr</t>
  </si>
  <si>
    <t>20 HE (MST)  Apr</t>
  </si>
  <si>
    <t>21 HE (MST)  Apr</t>
  </si>
  <si>
    <t>22 HE (MST)  Apr</t>
  </si>
  <si>
    <t>23 HE (MST)  Apr</t>
  </si>
  <si>
    <t>24 HE (MST)  Apr</t>
  </si>
  <si>
    <t>1 HE (MST)  May</t>
  </si>
  <si>
    <t>2 HE (MST)  May</t>
  </si>
  <si>
    <t>3 HE (MST)  May</t>
  </si>
  <si>
    <t>4 HE (MST)  May</t>
  </si>
  <si>
    <t>5 HE (MST)  May</t>
  </si>
  <si>
    <t>6 HE (MST)  May</t>
  </si>
  <si>
    <t>7 HE (MST)  May</t>
  </si>
  <si>
    <t>8 HE (MST)  May</t>
  </si>
  <si>
    <t>9 HE (MST)  May</t>
  </si>
  <si>
    <t>10 HE (MST)  May</t>
  </si>
  <si>
    <t>11 HE (MST)  May</t>
  </si>
  <si>
    <t>12 HE (MST)  May</t>
  </si>
  <si>
    <t>13 HE (MST)  May</t>
  </si>
  <si>
    <t>14 HE (MST)  May</t>
  </si>
  <si>
    <t>15 HE (MST)  May</t>
  </si>
  <si>
    <t>16 HE (MST)  May</t>
  </si>
  <si>
    <t>17 HE (MST)  May</t>
  </si>
  <si>
    <t>18 HE (MST)  May</t>
  </si>
  <si>
    <t>19 HE (MST)  May</t>
  </si>
  <si>
    <t>20 HE (MST)  May</t>
  </si>
  <si>
    <t>21 HE (MST)  May</t>
  </si>
  <si>
    <t>22 HE (MST)  May</t>
  </si>
  <si>
    <t>23 HE (MST)  May</t>
  </si>
  <si>
    <t>24 HE (MST)  May</t>
  </si>
  <si>
    <t>1 HE (MST)  Jun</t>
  </si>
  <si>
    <t>2 HE (MST)  Jun</t>
  </si>
  <si>
    <t>3 HE (MST)  Jun</t>
  </si>
  <si>
    <t>4 HE (MST)  Jun</t>
  </si>
  <si>
    <t>5 HE (MST)  Jun</t>
  </si>
  <si>
    <t>6 HE (MST)  Jun</t>
  </si>
  <si>
    <t>7 HE (MST)  Jun</t>
  </si>
  <si>
    <t>8 HE (MST)  Jun</t>
  </si>
  <si>
    <t>9 HE (MST)  Jun</t>
  </si>
  <si>
    <t>10 HE (MST)  Jun</t>
  </si>
  <si>
    <t>11 HE (MST)  Jun</t>
  </si>
  <si>
    <t>12 HE (MST)  Jun</t>
  </si>
  <si>
    <t>13 HE (MST)  Jun</t>
  </si>
  <si>
    <t>14 HE (MST)  Jun</t>
  </si>
  <si>
    <t>15 HE (MST)  Jun</t>
  </si>
  <si>
    <t>16 HE (MST)  Jun</t>
  </si>
  <si>
    <t>17 HE (MST)  Jun</t>
  </si>
  <si>
    <t>18 HE (MST)  Jun</t>
  </si>
  <si>
    <t>19 HE (MST)  Jun</t>
  </si>
  <si>
    <t>20 HE (MST)  Jun</t>
  </si>
  <si>
    <t>21 HE (MST)  Jun</t>
  </si>
  <si>
    <t>22 HE (MST)  Jun</t>
  </si>
  <si>
    <t>23 HE (MST)  Jun</t>
  </si>
  <si>
    <t>24 HE (MST)  Jun</t>
  </si>
  <si>
    <t>1 HE (MST)  Jul</t>
  </si>
  <si>
    <t>2 HE (MST)  Jul</t>
  </si>
  <si>
    <t>3 HE (MST)  Jul</t>
  </si>
  <si>
    <t>4 HE (MST)  Jul</t>
  </si>
  <si>
    <t>5 HE (MST)  Jul</t>
  </si>
  <si>
    <t>6 HE (MST)  Jul</t>
  </si>
  <si>
    <t>7 HE (MST)  Jul</t>
  </si>
  <si>
    <t>8 HE (MST)  Jul</t>
  </si>
  <si>
    <t>9 HE (MST)  Jul</t>
  </si>
  <si>
    <t>10 HE (MST)  Jul</t>
  </si>
  <si>
    <t>11 HE (MST)  Jul</t>
  </si>
  <si>
    <t>12 HE (MST)  Jul</t>
  </si>
  <si>
    <t>13 HE (MST)  Jul</t>
  </si>
  <si>
    <t>14 HE (MST)  Jul</t>
  </si>
  <si>
    <t>15 HE (MST)  Jul</t>
  </si>
  <si>
    <t>16 HE (MST)  Jul</t>
  </si>
  <si>
    <t>17 HE (MST)  Jul</t>
  </si>
  <si>
    <t>18 HE (MST)  Jul</t>
  </si>
  <si>
    <t>19 HE (MST)  Jul</t>
  </si>
  <si>
    <t>20 HE (MST)  Jul</t>
  </si>
  <si>
    <t>21 HE (MST)  Jul</t>
  </si>
  <si>
    <t>22 HE (MST)  Jul</t>
  </si>
  <si>
    <t>23 HE (MST)  Jul</t>
  </si>
  <si>
    <t>24 HE (MST)  Jul</t>
  </si>
  <si>
    <t>1 HE (MST)  Aug</t>
  </si>
  <si>
    <t>2 HE (MST)  Aug</t>
  </si>
  <si>
    <t>3 HE (MST)  Aug</t>
  </si>
  <si>
    <t>4 HE (MST)  Aug</t>
  </si>
  <si>
    <t>5 HE (MST)  Aug</t>
  </si>
  <si>
    <t>6 HE (MST)  Aug</t>
  </si>
  <si>
    <t>7 HE (MST)  Aug</t>
  </si>
  <si>
    <t>8 HE (MST)  Aug</t>
  </si>
  <si>
    <t>9 HE (MST)  Aug</t>
  </si>
  <si>
    <t>10 HE (MST)  Aug</t>
  </si>
  <si>
    <t>11 HE (MST)  Aug</t>
  </si>
  <si>
    <t>12 HE (MST)  Aug</t>
  </si>
  <si>
    <t>13 HE (MST)  Aug</t>
  </si>
  <si>
    <t>14 HE (MST)  Aug</t>
  </si>
  <si>
    <t>15 HE (MST)  Aug</t>
  </si>
  <si>
    <t>16 HE (MST)  Aug</t>
  </si>
  <si>
    <t>17 HE (MST)  Aug</t>
  </si>
  <si>
    <t>18 HE (MST)  Aug</t>
  </si>
  <si>
    <t>19 HE (MST)  Aug</t>
  </si>
  <si>
    <t>20 HE (MST)  Aug</t>
  </si>
  <si>
    <t>21 HE (MST)  Aug</t>
  </si>
  <si>
    <t>22 HE (MST)  Aug</t>
  </si>
  <si>
    <t>23 HE (MST)  Aug</t>
  </si>
  <si>
    <t>24 HE (MST)  Aug</t>
  </si>
  <si>
    <t>1 HE (MST)  Sep</t>
  </si>
  <si>
    <t>2 HE (MST)  Sep</t>
  </si>
  <si>
    <t>3 HE (MST)  Sep</t>
  </si>
  <si>
    <t>4 HE (MST)  Sep</t>
  </si>
  <si>
    <t>5 HE (MST)  Sep</t>
  </si>
  <si>
    <t>6 HE (MST)  Sep</t>
  </si>
  <si>
    <t>7 HE (MST)  Sep</t>
  </si>
  <si>
    <t>8 HE (MST)  Sep</t>
  </si>
  <si>
    <t>9 HE (MST)  Sep</t>
  </si>
  <si>
    <t>10 HE (MST)  Sep</t>
  </si>
  <si>
    <t>11 HE (MST)  Sep</t>
  </si>
  <si>
    <t>12 HE (MST)  Sep</t>
  </si>
  <si>
    <t>13 HE (MST)  Sep</t>
  </si>
  <si>
    <t>14 HE (MST)  Sep</t>
  </si>
  <si>
    <t>15 HE (MST)  Sep</t>
  </si>
  <si>
    <t>16 HE (MST)  Sep</t>
  </si>
  <si>
    <t>17 HE (MST)  Sep</t>
  </si>
  <si>
    <t>18 HE (MST)  Sep</t>
  </si>
  <si>
    <t>19 HE (MST)  Sep</t>
  </si>
  <si>
    <t>20 HE (MST)  Sep</t>
  </si>
  <si>
    <t>21 HE (MST)  Sep</t>
  </si>
  <si>
    <t>22 HE (MST)  Sep</t>
  </si>
  <si>
    <t>23 HE (MST)  Sep</t>
  </si>
  <si>
    <t>24 HE (MST)  Sep</t>
  </si>
  <si>
    <t>1 HE (MST)  Oct</t>
  </si>
  <si>
    <t>2 HE (MST)  Oct</t>
  </si>
  <si>
    <t>3 HE (MST)  Oct</t>
  </si>
  <si>
    <t>4 HE (MST)  Oct</t>
  </si>
  <si>
    <t>5 HE (MST)  Oct</t>
  </si>
  <si>
    <t>6 HE (MST)  Oct</t>
  </si>
  <si>
    <t>7 HE (MST)  Oct</t>
  </si>
  <si>
    <t>8 HE (MST)  Oct</t>
  </si>
  <si>
    <t>9 HE (MST)  Oct</t>
  </si>
  <si>
    <t>10 HE (MST)  Oct</t>
  </si>
  <si>
    <t>11 HE (MST)  Oct</t>
  </si>
  <si>
    <t>12 HE (MST)  Oct</t>
  </si>
  <si>
    <t>13 HE (MST)  Oct</t>
  </si>
  <si>
    <t>14 HE (MST)  Oct</t>
  </si>
  <si>
    <t>15 HE (MST)  Oct</t>
  </si>
  <si>
    <t>16 HE (MST)  Oct</t>
  </si>
  <si>
    <t>17 HE (MST)  Oct</t>
  </si>
  <si>
    <t>18 HE (MST)  Oct</t>
  </si>
  <si>
    <t>19 HE (MST)  Oct</t>
  </si>
  <si>
    <t>20 HE (MST)  Oct</t>
  </si>
  <si>
    <t>21 HE (MST)  Oct</t>
  </si>
  <si>
    <t>22 HE (MST)  Oct</t>
  </si>
  <si>
    <t>23 HE (MST)  Oct</t>
  </si>
  <si>
    <t>24 HE (MST)  Oct</t>
  </si>
  <si>
    <t>1 HE (MST)  Nov</t>
  </si>
  <si>
    <t>2 HE (MST)  Nov</t>
  </si>
  <si>
    <t>3 HE (MST)  Nov</t>
  </si>
  <si>
    <t>4 HE (MST)  Nov</t>
  </si>
  <si>
    <t>5 HE (MST)  Nov</t>
  </si>
  <si>
    <t>6 HE (MST)  Nov</t>
  </si>
  <si>
    <t>7 HE (MST)  Nov</t>
  </si>
  <si>
    <t>8 HE (MST)  Nov</t>
  </si>
  <si>
    <t>9 HE (MST)  Nov</t>
  </si>
  <si>
    <t>10 HE (MST)  Nov</t>
  </si>
  <si>
    <t>11 HE (MST)  Nov</t>
  </si>
  <si>
    <t>12 HE (MST)  Nov</t>
  </si>
  <si>
    <t>13 HE (MST)  Nov</t>
  </si>
  <si>
    <t>14 HE (MST)  Nov</t>
  </si>
  <si>
    <t>15 HE (MST)  Nov</t>
  </si>
  <si>
    <t>16 HE (MST)  Nov</t>
  </si>
  <si>
    <t>17 HE (MST)  Nov</t>
  </si>
  <si>
    <t>18 HE (MST)  Nov</t>
  </si>
  <si>
    <t>19 HE (MST)  Nov</t>
  </si>
  <si>
    <t>20 HE (MST)  Nov</t>
  </si>
  <si>
    <t>21 HE (MST)  Nov</t>
  </si>
  <si>
    <t>22 HE (MST)  Nov</t>
  </si>
  <si>
    <t>23 HE (MST)  Nov</t>
  </si>
  <si>
    <t>24 HE (MST)  Nov</t>
  </si>
  <si>
    <t>1 HE (MST)  Dec</t>
  </si>
  <si>
    <t>2 HE (MST)  Dec</t>
  </si>
  <si>
    <t>3 HE (MST)  Dec</t>
  </si>
  <si>
    <t>4 HE (MST)  Dec</t>
  </si>
  <si>
    <t>5 HE (MST)  Dec</t>
  </si>
  <si>
    <t>6 HE (MST)  Dec</t>
  </si>
  <si>
    <t>7 HE (MST)  Dec</t>
  </si>
  <si>
    <t>8 HE (MST)  Dec</t>
  </si>
  <si>
    <t>9 HE (MST)  Dec</t>
  </si>
  <si>
    <t>10 HE (MST)  Dec</t>
  </si>
  <si>
    <t>11 HE (MST)  Dec</t>
  </si>
  <si>
    <t>12 HE (MST)  Dec</t>
  </si>
  <si>
    <t>13 HE (MST)  Dec</t>
  </si>
  <si>
    <t>14 HE (MST)  Dec</t>
  </si>
  <si>
    <t>15 HE (MST)  Dec</t>
  </si>
  <si>
    <t>16 HE (MST)  Dec</t>
  </si>
  <si>
    <t>17 HE (MST)  Dec</t>
  </si>
  <si>
    <t>18 HE (MST)  Dec</t>
  </si>
  <si>
    <t>19 HE (MST)  Dec</t>
  </si>
  <si>
    <t>20 HE (MST)  Dec</t>
  </si>
  <si>
    <t>21 HE (MST)  Dec</t>
  </si>
  <si>
    <t>22 HE (MST)  Dec</t>
  </si>
  <si>
    <t>23 HE (MST)  Dec</t>
  </si>
  <si>
    <t>24 HE (MST)  Dec</t>
  </si>
  <si>
    <t>Meets the requirements of the Model PPA, Exhibit I - Solar Thermal</t>
  </si>
  <si>
    <t>Summer Maximum Daily Consumption for Electrical Generation (MMBtu/day)</t>
  </si>
  <si>
    <t>Summer Maximum Hourly Consumption for Electrical Generation (MMBtu/hour)</t>
  </si>
  <si>
    <t>Summer Maximum Daily Consumption for Ancillaries (MMBtu/day)</t>
  </si>
  <si>
    <t>Summer Maximum Hourly Consumption for Ancillaries (MMBtu/hour)</t>
  </si>
  <si>
    <t>Winter Maximum Daily Consumption for Electrical Generation (MMBtu/day)</t>
  </si>
  <si>
    <t>Winter Maximum Hourly Consumption for Electrical Generation (MMBtu/hour)</t>
  </si>
  <si>
    <t>Winter Maximum Daily Consumption for Ancillaries (MMBtu/day)</t>
  </si>
  <si>
    <t>Winter Maximum Hourly Consumption for Ancillaries (MMBtu/hour)</t>
  </si>
  <si>
    <t>Primary | Oxides of Sulfur  Emission Rates at Full Load on Base Capacity
(lbs/MMBtu)</t>
  </si>
  <si>
    <t>Primary | Oxides of Nitrogen  Emission Rates at Full Load on Base Capacity
(lbs/MMBtu)</t>
  </si>
  <si>
    <t>Primary | Carbon Dioxide  Emission Rates at Full Load on Base Capacity
(lbs/MMBtu)</t>
  </si>
  <si>
    <t>Primary | Carbon Monoxide Emission Rates at Full Load on Base Capacity
(lbs/MMBtu)</t>
  </si>
  <si>
    <t>Primary | Volatile Organic Compounds  Emission Rates at Full Load on Base Capacity
(lbs/MMBtu)</t>
  </si>
  <si>
    <t>Primary | Particulate Matter - PM10 Emission Rates at Full Load on Base Capacity
(lbs/MMBtu)</t>
  </si>
  <si>
    <t>Primary | Particulate Matter - PM2.5  Emission Rates at Full Load on Base Capacity
(lbs/MMBtu)</t>
  </si>
  <si>
    <t>Primary | Lead  Emission Rates at Full Load on Base Capacity
(lbs/MMBtu)</t>
  </si>
  <si>
    <t>Primary | Mercury  Emission Rates at Full Load on Base Capacity
(lbs/MMBtu)</t>
  </si>
  <si>
    <t>Primary | Oxides of Sulfur  Emission Rates at Full Load on Base &amp; Supplemental Capacity
(lbs/MMBtu)</t>
  </si>
  <si>
    <t>Primary | Oxides of Nitrogen  Emission Rates at Full Load on Base &amp; Supplemental Capacity
(lbs/MMBtu)</t>
  </si>
  <si>
    <t>Primary | Carbon Dioxide  Emission Rates at Full Load on Base &amp; Supplemental Capacity
(lbs/MMBtu)</t>
  </si>
  <si>
    <t>Primary | Carbon Monoxide Emission Rates at Full Load on Base &amp; Supplemental Capacity
(lbs/MMBtu)</t>
  </si>
  <si>
    <t>Primary | Volatile Organic Compounds  Emission Rates at Full Load on Base &amp; Supplemental Capacity
(lbs/MMBtu)</t>
  </si>
  <si>
    <t>Primary | Particulate Matter - PM10 Emission Rates at Full Load on Base &amp; Supplemental Capacity
(lbs/MMBtu)</t>
  </si>
  <si>
    <t>Primary | Particulate Matter - PM2.5  Emission Rates at Full Load on Base &amp; Supplemental Capacity
(lbs/MMBtu)</t>
  </si>
  <si>
    <t>Primary | Lead  Emission Rates at Full Load on Base &amp; Supplemental Capacity
(lbs/MMBtu)</t>
  </si>
  <si>
    <t>Primary | Mercury  Emission Rates at Full Load on Base &amp; Supplemental Capacity
(lbs/MMBtu)</t>
  </si>
  <si>
    <t xml:space="preserve">Primary | Maximum NOx emission rate (in parts per million)  </t>
  </si>
  <si>
    <t xml:space="preserve">Primary | Maximum CO emission rate (in parts per million)  </t>
  </si>
  <si>
    <t xml:space="preserve">Primary | Maximum Permitted/Permittable Annual Capacity Factor (%) </t>
  </si>
  <si>
    <t>Secondary | Oxides of Sulfur  Emission Rates at Full Load on Base Capacity
(lbs/MMBtu)</t>
  </si>
  <si>
    <t>Secondary | Oxides of Nitrogen  Emission Rates at Full Load on Base Capacity
(lbs/MMBtu)</t>
  </si>
  <si>
    <t>Secondary | Carbon Dioxide  Emission Rates at Full Load on Base Capacity
(lbs/MMBtu)</t>
  </si>
  <si>
    <t>Secondary | Carbon Monoxide Emission Rates at Full Load on Base Capacity
(lbs/MMBtu)</t>
  </si>
  <si>
    <t>Secondary | Volatile Organic Compounds  Emission Rates at Full Load on Base Capacity
(lbs/MMBtu)</t>
  </si>
  <si>
    <t>Secondary | Particulate Matter - PM10 Emission Rates at Full Load on Base Capacity
(lbs/MMBtu)</t>
  </si>
  <si>
    <t>Secondary | Particulate Matter - PM2.5  Emission Rates at Full Load on Base Capacity
(lbs/MMBtu)</t>
  </si>
  <si>
    <t>Secondary | Lead  Emission Rates at Full Load on Base Capacity
(lbs/MMBtu)</t>
  </si>
  <si>
    <t>Secondary | Mercury  Emission Rates at Full Load on Base Capacity
(lbs/MMBtu)</t>
  </si>
  <si>
    <t>Secondary | Oxides of Sulfur  Emission Rates at Full Load on Base &amp; Supplemental Capacity
(lbs/MMBtu)</t>
  </si>
  <si>
    <t>Secondary | Oxides of Nitrogen  Emission Rates at Full Load on Base &amp; Supplemental Capacity
(lbs/MMBtu)</t>
  </si>
  <si>
    <t>Secondary | Carbon Dioxide  Emission Rates at Full Load on Base &amp; Supplemental Capacity
(lbs/MMBtu)</t>
  </si>
  <si>
    <t>Secondary | Carbon Monoxide Emission Rates at Full Load on Base &amp; Supplemental Capacity
(lbs/MMBtu)</t>
  </si>
  <si>
    <t>Secondary | Volatile Organic Compounds  Emission Rates at Full Load on Base &amp; Supplemental Capacity
(lbs/MMBtu)</t>
  </si>
  <si>
    <t>Secondary | Particulate Matter - PM10 Emission Rates at Full Load on Base &amp; Supplemental Capacity
(lbs/MMBtu)</t>
  </si>
  <si>
    <t>Secondary | Particulate Matter - PM2.5  Emission Rates at Full Load on Base &amp; Supplemental Capacity
(lbs/MMBtu)</t>
  </si>
  <si>
    <t>Secondary | Lead  Emission Rates at Full Load on Base &amp; Supplemental Capacity
(lbs/MMBtu)</t>
  </si>
  <si>
    <t>Secondary | Mercury  Emission Rates at Full Load on Base &amp; Supplemental Capacity
(lbs/MMBtu)</t>
  </si>
  <si>
    <t xml:space="preserve">Secondary | Maximum NOx emission rate (in parts per million)  </t>
  </si>
  <si>
    <t xml:space="preserve">Secondary | Maximum CO emission rate (in parts per million)  </t>
  </si>
  <si>
    <t xml:space="preserve">Secondary | Maximum Permitted/Permittable Annual Capacity Factor (%) </t>
  </si>
  <si>
    <t># of Turbines</t>
  </si>
  <si>
    <t>1 Capacity Price ($/kW-mo)</t>
  </si>
  <si>
    <t>2 Capacity Price ($/kW-mo)</t>
  </si>
  <si>
    <t>3 Capacity Price ($/kW-mo)</t>
  </si>
  <si>
    <t>4 Capacity Price ($/kW-mo)</t>
  </si>
  <si>
    <t>5 Capacity Price ($/kW-mo)</t>
  </si>
  <si>
    <t>6 Capacity Price ($/kW-mo)</t>
  </si>
  <si>
    <t>7 Capacity Price ($/kW-mo)</t>
  </si>
  <si>
    <t>8 Capacity Price ($/kW-mo)</t>
  </si>
  <si>
    <t>9 Capacity Price ($/kW-mo)</t>
  </si>
  <si>
    <t>10 Capacity Price ($/kW-mo)</t>
  </si>
  <si>
    <t>11 Capacity Price ($/kW-mo)</t>
  </si>
  <si>
    <t>12 Capacity Price ($/kW-mo)</t>
  </si>
  <si>
    <t>13 Capacity Price ($/kW-mo)</t>
  </si>
  <si>
    <t>14 Capacity Price ($/kW-mo)</t>
  </si>
  <si>
    <t>15 Capacity Price ($/kW-mo)</t>
  </si>
  <si>
    <t>16 Capacity Price ($/kW-mo)</t>
  </si>
  <si>
    <t>17 Capacity Price ($/kW-mo)</t>
  </si>
  <si>
    <t>18 Capacity Price ($/kW-mo)</t>
  </si>
  <si>
    <t>19 Capacity Price ($/kW-mo)</t>
  </si>
  <si>
    <t>20 Capacity Price ($/kW-mo)</t>
  </si>
  <si>
    <t>21 Capacity Price ($/kW-mo)</t>
  </si>
  <si>
    <t>22 Capacity Price ($/kW-mo)</t>
  </si>
  <si>
    <t>23 Capacity Price ($/kW-mo)</t>
  </si>
  <si>
    <t>24 Capacity Price ($/kW-mo)</t>
  </si>
  <si>
    <t>25 Capacity Price ($/kW-mo)</t>
  </si>
  <si>
    <t>1 Tolling Pmt Rate I ($/MWh)</t>
  </si>
  <si>
    <t>2 Tolling Pmt Rate I ($/MWh)</t>
  </si>
  <si>
    <t>3 Tolling Pmt Rate I ($/MWh)</t>
  </si>
  <si>
    <t>4 Tolling Pmt Rate I ($/MWh)</t>
  </si>
  <si>
    <t>5 Tolling Pmt Rate I ($/MWh)</t>
  </si>
  <si>
    <t>6 Tolling Pmt Rate I ($/MWh)</t>
  </si>
  <si>
    <t>7 Tolling Pmt Rate I ($/MWh)</t>
  </si>
  <si>
    <t>8 Tolling Pmt Rate I ($/MWh)</t>
  </si>
  <si>
    <t>9 Tolling Pmt Rate I ($/MWh)</t>
  </si>
  <si>
    <t>10 Tolling Pmt Rate I ($/MWh)</t>
  </si>
  <si>
    <t>11 Tolling Pmt Rate I ($/MWh)</t>
  </si>
  <si>
    <t>12 Tolling Pmt Rate I ($/MWh)</t>
  </si>
  <si>
    <t>13 Tolling Pmt Rate I ($/MWh)</t>
  </si>
  <si>
    <t>14 Tolling Pmt Rate I ($/MWh)</t>
  </si>
  <si>
    <t>15 Tolling Pmt Rate I ($/MWh)</t>
  </si>
  <si>
    <t>16 Tolling Pmt Rate I ($/MWh)</t>
  </si>
  <si>
    <t>17 Tolling Pmt Rate I ($/MWh)</t>
  </si>
  <si>
    <t>18 Tolling Pmt Rate I ($/MWh)</t>
  </si>
  <si>
    <t>19 Tolling Pmt Rate I ($/MWh)</t>
  </si>
  <si>
    <t>20 Tolling Pmt Rate I ($/MWh)</t>
  </si>
  <si>
    <t>21 Tolling Pmt Rate I ($/MWh)</t>
  </si>
  <si>
    <t>22 Tolling Pmt Rate I ($/MWh)</t>
  </si>
  <si>
    <t>23 Tolling Pmt Rate I ($/MWh)</t>
  </si>
  <si>
    <t>24 Tolling Pmt Rate I ($/MWh)</t>
  </si>
  <si>
    <t>25 Tolling Pmt Rate I ($/MWh)</t>
  </si>
  <si>
    <t>1 Turbine Start Price I ($/start)</t>
  </si>
  <si>
    <t>2 Turbine Start Price I ($/start)</t>
  </si>
  <si>
    <t>3 Turbine Start Price I ($/start)</t>
  </si>
  <si>
    <t>4 Turbine Start Price I ($/start)</t>
  </si>
  <si>
    <t>5 Turbine Start Price I ($/start)</t>
  </si>
  <si>
    <t>6 Turbine Start Price I ($/start)</t>
  </si>
  <si>
    <t>7 Turbine Start Price I ($/start)</t>
  </si>
  <si>
    <t>8 Turbine Start Price I ($/start)</t>
  </si>
  <si>
    <t>9 Turbine Start Price I ($/start)</t>
  </si>
  <si>
    <t>10 Turbine Start Price I ($/start)</t>
  </si>
  <si>
    <t>11 Turbine Start Price I ($/start)</t>
  </si>
  <si>
    <t>12 Turbine Start Price I ($/start)</t>
  </si>
  <si>
    <t>13 Turbine Start Price I ($/start)</t>
  </si>
  <si>
    <t>14 Turbine Start Price I ($/start)</t>
  </si>
  <si>
    <t>15 Turbine Start Price I ($/start)</t>
  </si>
  <si>
    <t>16 Turbine Start Price I ($/start)</t>
  </si>
  <si>
    <t>17 Turbine Start Price I ($/start)</t>
  </si>
  <si>
    <t>18 Turbine Start Price I ($/start)</t>
  </si>
  <si>
    <t>19 Turbine Start Price I ($/start)</t>
  </si>
  <si>
    <t>20 Turbine Start Price I ($/start)</t>
  </si>
  <si>
    <t>21 Turbine Start Price I ($/start)</t>
  </si>
  <si>
    <t>22 Turbine Start Price I ($/start)</t>
  </si>
  <si>
    <t>23 Turbine Start Price I ($/start)</t>
  </si>
  <si>
    <t>24 Turbine Start Price I ($/start)</t>
  </si>
  <si>
    <t>25 Turbine Start Price I ($/start)</t>
  </si>
  <si>
    <t>1 Tolling Pmt Rate II ($/MWh)</t>
  </si>
  <si>
    <t>2 Tolling Pmt Rate II ($/MWh)</t>
  </si>
  <si>
    <t>3 Tolling Pmt Rate II ($/MWh)</t>
  </si>
  <si>
    <t>4 Tolling Pmt Rate II ($/MWh)</t>
  </si>
  <si>
    <t>5 Tolling Pmt Rate II ($/MWh)</t>
  </si>
  <si>
    <t>6 Tolling Pmt Rate II ($/MWh)</t>
  </si>
  <si>
    <t>7 Tolling Pmt Rate II ($/MWh)</t>
  </si>
  <si>
    <t>8 Tolling Pmt Rate II ($/MWh)</t>
  </si>
  <si>
    <t>9 Tolling Pmt Rate II ($/MWh)</t>
  </si>
  <si>
    <t>10 Tolling Pmt Rate II ($/MWh)</t>
  </si>
  <si>
    <t>11 Tolling Pmt Rate II ($/MWh)</t>
  </si>
  <si>
    <t>12 Tolling Pmt Rate II ($/MWh)</t>
  </si>
  <si>
    <t>13 Tolling Pmt Rate II ($/MWh)</t>
  </si>
  <si>
    <t>14 Tolling Pmt Rate II ($/MWh)</t>
  </si>
  <si>
    <t>15 Tolling Pmt Rate II ($/MWh)</t>
  </si>
  <si>
    <t>16 Tolling Pmt Rate II ($/MWh)</t>
  </si>
  <si>
    <t>17 Tolling Pmt Rate II ($/MWh)</t>
  </si>
  <si>
    <t>18 Tolling Pmt Rate II ($/MWh)</t>
  </si>
  <si>
    <t>19 Tolling Pmt Rate II ($/MWh)</t>
  </si>
  <si>
    <t>20 Tolling Pmt Rate II ($/MWh)</t>
  </si>
  <si>
    <t>21 Tolling Pmt Rate II ($/MWh)</t>
  </si>
  <si>
    <t>22 Tolling Pmt Rate II ($/MWh)</t>
  </si>
  <si>
    <t>23 Tolling Pmt Rate II ($/MWh)</t>
  </si>
  <si>
    <t>24 Tolling Pmt Rate II ($/MWh)</t>
  </si>
  <si>
    <t>25 Tolling Pmt Rate II ($/MWh)</t>
  </si>
  <si>
    <t>1 Turbine Start Price II ($/start)</t>
  </si>
  <si>
    <t>2 Turbine Start Price II ($/start)</t>
  </si>
  <si>
    <t>3 Turbine Start Price II ($/start)</t>
  </si>
  <si>
    <t>4 Turbine Start Price II ($/start)</t>
  </si>
  <si>
    <t>5 Turbine Start Price II ($/start)</t>
  </si>
  <si>
    <t>6 Turbine Start Price II ($/start)</t>
  </si>
  <si>
    <t>7 Turbine Start Price II ($/start)</t>
  </si>
  <si>
    <t>8 Turbine Start Price II ($/start)</t>
  </si>
  <si>
    <t>9 Turbine Start Price II ($/start)</t>
  </si>
  <si>
    <t>10 Turbine Start Price II ($/start)</t>
  </si>
  <si>
    <t>11 Turbine Start Price II ($/start)</t>
  </si>
  <si>
    <t>12 Turbine Start Price II ($/start)</t>
  </si>
  <si>
    <t>13 Turbine Start Price II ($/start)</t>
  </si>
  <si>
    <t>14 Turbine Start Price II ($/start)</t>
  </si>
  <si>
    <t>15 Turbine Start Price II ($/start)</t>
  </si>
  <si>
    <t>16 Turbine Start Price II ($/start)</t>
  </si>
  <si>
    <t>17 Turbine Start Price II ($/start)</t>
  </si>
  <si>
    <t>18 Turbine Start Price II ($/start)</t>
  </si>
  <si>
    <t>19 Turbine Start Price II ($/start)</t>
  </si>
  <si>
    <t>20 Turbine Start Price II ($/start)</t>
  </si>
  <si>
    <t>21 Turbine Start Price II ($/start)</t>
  </si>
  <si>
    <t>22 Turbine Start Price II ($/start)</t>
  </si>
  <si>
    <t>23 Turbine Start Price II ($/start)</t>
  </si>
  <si>
    <t>24 Turbine Start Price II ($/start)</t>
  </si>
  <si>
    <t>25 Turbine Start Price II ($/start)</t>
  </si>
  <si>
    <t>Capacity Price ($/kW-mo)</t>
  </si>
  <si>
    <t>Available Energy (MWh)</t>
  </si>
  <si>
    <t>Schedule Maintenance Energy (MWh)</t>
  </si>
  <si>
    <t>Period Energy(MWh)</t>
  </si>
  <si>
    <t>1 Battery Payment Rate ($/MWh)</t>
  </si>
  <si>
    <t>2 Battery Payment Rate ($/MWh)</t>
  </si>
  <si>
    <t>3 Battery Payment Rate ($/MWh)</t>
  </si>
  <si>
    <t>4 Battery Payment Rate ($/MWh)</t>
  </si>
  <si>
    <t>5 Battery Payment Rate ($/MWh)</t>
  </si>
  <si>
    <t>6 Battery Payment Rate ($/MWh)</t>
  </si>
  <si>
    <t>7 Battery Payment Rate ($/MWh)</t>
  </si>
  <si>
    <t>8 Battery Payment Rate ($/MWh)</t>
  </si>
  <si>
    <t>9 Battery Payment Rate ($/MWh)</t>
  </si>
  <si>
    <t>10 Battery Payment Rate ($/MWh)</t>
  </si>
  <si>
    <t>11 Battery Payment Rate ($/MWh)</t>
  </si>
  <si>
    <t>12 Battery Payment Rate ($/MWh)</t>
  </si>
  <si>
    <t>13 Battery Payment Rate ($/MWh)</t>
  </si>
  <si>
    <t>14 Battery Payment Rate ($/MWh)</t>
  </si>
  <si>
    <t>15 Battery Payment Rate ($/MWh)</t>
  </si>
  <si>
    <t>16 Battery Payment Rate ($/MWh)</t>
  </si>
  <si>
    <t>17 Battery Payment Rate ($/MWh)</t>
  </si>
  <si>
    <t>18 Battery Payment Rate ($/MWh)</t>
  </si>
  <si>
    <t>19 Battery Payment Rate ($/MWh)</t>
  </si>
  <si>
    <t>20 Battery Payment Rate ($/MWh)</t>
  </si>
  <si>
    <t>21 Battery Payment Rate ($/MWh)</t>
  </si>
  <si>
    <t>22 Battery Payment Rate ($/MWh)</t>
  </si>
  <si>
    <t>23 Battery Payment Rate ($/MWh)</t>
  </si>
  <si>
    <t>24 Battery Payment Rate ($/MWh)</t>
  </si>
  <si>
    <t>25 Battery Payment Rate ($/MWh)</t>
  </si>
  <si>
    <t>1 Capacity Payment Rate ($/kW-mo)</t>
  </si>
  <si>
    <t>2 Capacity Payment Rate ($/kW-mo)</t>
  </si>
  <si>
    <t>3 Capacity Payment Rate ($/kW-mo)</t>
  </si>
  <si>
    <t>4 Capacity Payment Rate ($/kW-mo)</t>
  </si>
  <si>
    <t>5 Capacity Payment Rate ($/kW-mo)</t>
  </si>
  <si>
    <t>6 Capacity Payment Rate ($/kW-mo)</t>
  </si>
  <si>
    <t>7 Capacity Payment Rate ($/kW-mo)</t>
  </si>
  <si>
    <t>8 Capacity Payment Rate ($/kW-mo)</t>
  </si>
  <si>
    <t>9 Capacity Payment Rate ($/kW-mo)</t>
  </si>
  <si>
    <t>10 Capacity Payment Rate ($/kW-mo)</t>
  </si>
  <si>
    <t>11 Capacity Payment Rate ($/kW-mo)</t>
  </si>
  <si>
    <t>12 Capacity Payment Rate ($/kW-mo)</t>
  </si>
  <si>
    <t>13 Capacity Payment Rate ($/kW-mo)</t>
  </si>
  <si>
    <t>14 Capacity Payment Rate ($/kW-mo)</t>
  </si>
  <si>
    <t>15 Capacity Payment Rate ($/kW-mo)</t>
  </si>
  <si>
    <t>16 Capacity Payment Rate ($/kW-mo)</t>
  </si>
  <si>
    <t>17 Capacity Payment Rate ($/kW-mo)</t>
  </si>
  <si>
    <t>18 Capacity Payment Rate ($/kW-mo)</t>
  </si>
  <si>
    <t>19 Capacity Payment Rate ($/kW-mo)</t>
  </si>
  <si>
    <t>20 Capacity Payment Rate ($/kW-mo)</t>
  </si>
  <si>
    <t>21 Capacity Payment Rate ($/kW-mo)</t>
  </si>
  <si>
    <t>22 Capacity Payment Rate ($/kW-mo)</t>
  </si>
  <si>
    <t>23 Capacity Payment Rate ($/kW-mo)</t>
  </si>
  <si>
    <t>24 Capacity Payment Rate ($/kW-mo)</t>
  </si>
  <si>
    <t>25 Capacity Payment Rate ($/kW-mo)</t>
  </si>
  <si>
    <t>1 RTE (%)</t>
  </si>
  <si>
    <t>2 RTE (%)</t>
  </si>
  <si>
    <t>3 RTE (%)</t>
  </si>
  <si>
    <t>4 RTE (%)</t>
  </si>
  <si>
    <t>5 RTE (%)</t>
  </si>
  <si>
    <t>6 RTE (%)</t>
  </si>
  <si>
    <t>7 RTE (%)</t>
  </si>
  <si>
    <t>8 RTE (%)</t>
  </si>
  <si>
    <t>9 RTE (%)</t>
  </si>
  <si>
    <t>10 RTE (%)</t>
  </si>
  <si>
    <t>11 RTE (%)</t>
  </si>
  <si>
    <t>12 RTE (%)</t>
  </si>
  <si>
    <t>13 RTE (%)</t>
  </si>
  <si>
    <t>14 RTE (%)</t>
  </si>
  <si>
    <t>15 RTE (%)</t>
  </si>
  <si>
    <t>16 RTE (%)</t>
  </si>
  <si>
    <t>17 RTE (%)</t>
  </si>
  <si>
    <t>18 RTE (%)</t>
  </si>
  <si>
    <t>19 RTE (%)</t>
  </si>
  <si>
    <t>20 RTE (%)</t>
  </si>
  <si>
    <t>21 RTE (%)</t>
  </si>
  <si>
    <t>22 RTE (%)</t>
  </si>
  <si>
    <t>23 RTE (%)</t>
  </si>
  <si>
    <t>24 RTE (%)</t>
  </si>
  <si>
    <t>25 RTE (%)</t>
  </si>
  <si>
    <t>26 RTE (%)</t>
  </si>
  <si>
    <t>27 RTE (%)</t>
  </si>
  <si>
    <t>28 RTE (%)</t>
  </si>
  <si>
    <t>29 RTE (%)</t>
  </si>
  <si>
    <t>30 RTE (%)</t>
  </si>
  <si>
    <t>31 RTE (%)</t>
  </si>
  <si>
    <t>33 RTE (%)</t>
  </si>
  <si>
    <t>34 RTE (%)</t>
  </si>
  <si>
    <t>35 RTE (%)</t>
  </si>
  <si>
    <t>36 RTE (%)</t>
  </si>
  <si>
    <t>37 RTE (%)</t>
  </si>
  <si>
    <t>38 RTE (%)</t>
  </si>
  <si>
    <t>39 RTE (%)</t>
  </si>
  <si>
    <t>40 RTE (%)</t>
  </si>
  <si>
    <t>1 Committed Energy(MWh)</t>
  </si>
  <si>
    <t>2 Committed Energy(MWh)</t>
  </si>
  <si>
    <t>3 Committed Energy(MWh)</t>
  </si>
  <si>
    <t>4 Committed Energy(MWh)</t>
  </si>
  <si>
    <t>5 Committed Energy(MWh)</t>
  </si>
  <si>
    <t>6 Committed Energy(MWh)</t>
  </si>
  <si>
    <t>7 Committed Energy(MWh)</t>
  </si>
  <si>
    <t>8 Committed Energy(MWh)</t>
  </si>
  <si>
    <t>9 Committed Energy(MWh)</t>
  </si>
  <si>
    <t>10 Committed Energy(MWh)</t>
  </si>
  <si>
    <t>11 Committed Energy(MWh)</t>
  </si>
  <si>
    <t>12 Committed Energy(MWh)</t>
  </si>
  <si>
    <t>13 Committed Energy(MWh)</t>
  </si>
  <si>
    <t>14 Committed Energy(MWh)</t>
  </si>
  <si>
    <t>15 Committed Energy(MWh)</t>
  </si>
  <si>
    <t>16 Committed Energy(MWh)</t>
  </si>
  <si>
    <t>17 Committed Energy(MWh)</t>
  </si>
  <si>
    <t>18 Committed Energy(MWh)</t>
  </si>
  <si>
    <t>19 Committed Energy(MWh)</t>
  </si>
  <si>
    <t>20 Committed Energy(MWh)</t>
  </si>
  <si>
    <t>21 Committed Energy(MWh)</t>
  </si>
  <si>
    <t>22 Committed Energy(MWh)</t>
  </si>
  <si>
    <t>23 Committed Energy(MWh)</t>
  </si>
  <si>
    <t>24 Committed Energy(MWh)</t>
  </si>
  <si>
    <t>25 Committed Energy(MWh)</t>
  </si>
  <si>
    <t>1 Energy Payment Rate ($/MWh)</t>
  </si>
  <si>
    <t>2 Energy Payment Rate ($/MWh)</t>
  </si>
  <si>
    <t>3 Energy Payment Rate ($/MWh)</t>
  </si>
  <si>
    <t>4 Energy Payment Rate ($/MWh)</t>
  </si>
  <si>
    <t>5 Energy Payment Rate ($/MWh)</t>
  </si>
  <si>
    <t>6 Energy Payment Rate ($/MWh)</t>
  </si>
  <si>
    <t>7 Energy Payment Rate ($/MWh)</t>
  </si>
  <si>
    <t>8 Energy Payment Rate ($/MWh)</t>
  </si>
  <si>
    <t>9 Energy Payment Rate ($/MWh)</t>
  </si>
  <si>
    <t>10 Energy Payment Rate ($/MWh)</t>
  </si>
  <si>
    <t>11 Energy Payment Rate ($/MWh)</t>
  </si>
  <si>
    <t>12 Energy Payment Rate ($/MWh)</t>
  </si>
  <si>
    <t>13 Energy Payment Rate ($/MWh)</t>
  </si>
  <si>
    <t>14 Energy Payment Rate ($/MWh)</t>
  </si>
  <si>
    <t>15 Energy Payment Rate ($/MWh)</t>
  </si>
  <si>
    <t>16 Energy Payment Rate ($/MWh)</t>
  </si>
  <si>
    <t>17 Energy Payment Rate ($/MWh)</t>
  </si>
  <si>
    <t>18 Energy Payment Rate ($/MWh)</t>
  </si>
  <si>
    <t>19 Energy Payment Rate ($/MWh)</t>
  </si>
  <si>
    <t>20 Energy Payment Rate ($/MWh)</t>
  </si>
  <si>
    <t>21 Energy Payment Rate ($/MWh)</t>
  </si>
  <si>
    <t>22 Energy Payment Rate ($/MWh)</t>
  </si>
  <si>
    <t>23 Energy Payment Rate ($/MWh)</t>
  </si>
  <si>
    <t>24 Energy Payment Rate ($/MWh)</t>
  </si>
  <si>
    <t>25 Energy Payment Rate ($/MWh)</t>
  </si>
  <si>
    <t>1 Battery Payment Rate ($/MWh) - Renewable</t>
  </si>
  <si>
    <t>2 Battery Payment Rate ($/MWh) - Renewable</t>
  </si>
  <si>
    <t>3 Battery Payment Rate ($/MWh) - Renewable</t>
  </si>
  <si>
    <t>4 Battery Payment Rate ($/MWh) - Renewable</t>
  </si>
  <si>
    <t>5 Battery Payment Rate ($/MWh) - Renewable</t>
  </si>
  <si>
    <t>6 Battery Payment Rate ($/MWh) - Renewable</t>
  </si>
  <si>
    <t>7 Battery Payment Rate ($/MWh) - Renewable</t>
  </si>
  <si>
    <t>8 Battery Payment Rate ($/MWh) - Renewable</t>
  </si>
  <si>
    <t>9 Battery Payment Rate ($/MWh) - Renewable</t>
  </si>
  <si>
    <t>10 Battery Payment Rate ($/MWh) - Renewable</t>
  </si>
  <si>
    <t>11 Battery Payment Rate ($/MWh) - Renewable</t>
  </si>
  <si>
    <t>12 Battery Payment Rate ($/MWh) - Renewable</t>
  </si>
  <si>
    <t>13 Battery Payment Rate ($/MWh) - Renewable</t>
  </si>
  <si>
    <t>14 Battery Payment Rate ($/MWh) - Renewable</t>
  </si>
  <si>
    <t>15 Battery Payment Rate ($/MWh) - Renewable</t>
  </si>
  <si>
    <t>16 Battery Payment Rate ($/MWh) - Renewable</t>
  </si>
  <si>
    <t>17 Battery Payment Rate ($/MWh) - Renewable</t>
  </si>
  <si>
    <t>18 Battery Payment Rate ($/MWh) - Renewable</t>
  </si>
  <si>
    <t>19 Battery Payment Rate ($/MWh) - Renewable</t>
  </si>
  <si>
    <t>20 Battery Payment Rate ($/MWh) - Renewable</t>
  </si>
  <si>
    <t>21 Battery Payment Rate ($/MWh) - Renewable</t>
  </si>
  <si>
    <t>22 Battery Payment Rate ($/MWh) - Renewable</t>
  </si>
  <si>
    <t>23 Battery Payment Rate ($/MWh) - Renewable</t>
  </si>
  <si>
    <t>24 Battery Payment Rate ($/MWh) - Renewable</t>
  </si>
  <si>
    <t>25 Battery Payment Rate ($/MWh) - Renewable</t>
  </si>
  <si>
    <t>1 Annual Free Curtailment (MWh)</t>
  </si>
  <si>
    <t>2 Annual Free Curtailment (MWh)</t>
  </si>
  <si>
    <t>3 Annual Free Curtailment (MWh)</t>
  </si>
  <si>
    <t>4 Annual Free Curtailment (MWh)</t>
  </si>
  <si>
    <t>5 Annual Free Curtailment (MWh)</t>
  </si>
  <si>
    <t>6 Annual Free Curtailment (MWh)</t>
  </si>
  <si>
    <t>7 Annual Free Curtailment (MWh)</t>
  </si>
  <si>
    <t>8 Annual Free Curtailment (MWh)</t>
  </si>
  <si>
    <t>9 Annual Free Curtailment (MWh)</t>
  </si>
  <si>
    <t>10 Annual Free Curtailment (MWh)</t>
  </si>
  <si>
    <t>11 Annual Free Curtailment (MWh)</t>
  </si>
  <si>
    <t>12 Annual Free Curtailment (MWh)</t>
  </si>
  <si>
    <t>13 Annual Free Curtailment (MWh)</t>
  </si>
  <si>
    <t>14 Annual Free Curtailment (MWh)</t>
  </si>
  <si>
    <t>15 Annual Free Curtailment (MWh)</t>
  </si>
  <si>
    <t>16 Annual Free Curtailment (MWh)</t>
  </si>
  <si>
    <t>17 Annual Free Curtailment (MWh)</t>
  </si>
  <si>
    <t>18 Annual Free Curtailment (MWh)</t>
  </si>
  <si>
    <t>19 Annual Free Curtailment (MWh)</t>
  </si>
  <si>
    <t>20 Annual Free Curtailment (MWh)</t>
  </si>
  <si>
    <t>21 Annual Free Curtailment (MWh)</t>
  </si>
  <si>
    <t>22 Annual Free Curtailment (MWh)</t>
  </si>
  <si>
    <t>23 Annual Free Curtailment (MWh)</t>
  </si>
  <si>
    <t>24 Annual Free Curtailment (MWh)</t>
  </si>
  <si>
    <t>25 Annual Free Curtailment (MWh)</t>
  </si>
  <si>
    <t>1 Committed Energy B (MWh)</t>
  </si>
  <si>
    <t>2 Committed Energy B (MWh)</t>
  </si>
  <si>
    <t>3 Committed Energy B (MWh)</t>
  </si>
  <si>
    <t>4 Committed Energy B (MWh)</t>
  </si>
  <si>
    <t>5 Committed Energy B (MWh)</t>
  </si>
  <si>
    <t>6 Committed Energy B (MWh)</t>
  </si>
  <si>
    <t>7 Committed Energy B (MWh)</t>
  </si>
  <si>
    <t>8 Committed Energy B (MWh)</t>
  </si>
  <si>
    <t>9 Committed Energy B (MWh)</t>
  </si>
  <si>
    <t>10 Committed Energy B (MWh)</t>
  </si>
  <si>
    <t>11 Committed Energy B (MWh)</t>
  </si>
  <si>
    <t>12 Committed Energy B (MWh)</t>
  </si>
  <si>
    <t>13 Committed Energy B (MWh)</t>
  </si>
  <si>
    <t>14 Committed Energy B (MWh)</t>
  </si>
  <si>
    <t>15 Committed Energy B (MWh)</t>
  </si>
  <si>
    <t>16 Committed Energy B (MWh)</t>
  </si>
  <si>
    <t>17 Committed Energy B (MWh)</t>
  </si>
  <si>
    <t>18 Committed Energy B (MWh)</t>
  </si>
  <si>
    <t>19 Committed Energy B (MWh)</t>
  </si>
  <si>
    <t>20 Committed Energy B (MWh)</t>
  </si>
  <si>
    <t>21 Committed Energy B (MWh)</t>
  </si>
  <si>
    <t>22 Committed Energy B (MWh)</t>
  </si>
  <si>
    <t>23 Committed Energy B (MWh)</t>
  </si>
  <si>
    <t>24 Committed Energy B (MWh)</t>
  </si>
  <si>
    <t>25 Committed Energy B (MWh)</t>
  </si>
  <si>
    <t>1 Energy Payment Rate B ($/MWh)</t>
  </si>
  <si>
    <t>2 Energy Payment Rate B ($/MWh)</t>
  </si>
  <si>
    <t>3 Energy Payment Rate B ($/MWh)</t>
  </si>
  <si>
    <t>4 Energy Payment Rate B ($/MWh)</t>
  </si>
  <si>
    <t>5 Energy Payment Rate B ($/MWh)</t>
  </si>
  <si>
    <t>6 Energy Payment Rate B ($/MWh)</t>
  </si>
  <si>
    <t>7 Energy Payment Rate B ($/MWh)</t>
  </si>
  <si>
    <t>8 Energy Payment Rate B ($/MWh)</t>
  </si>
  <si>
    <t>9 Energy Payment Rate B ($/MWh)</t>
  </si>
  <si>
    <t>10 Energy Payment Rate B ($/MWh)</t>
  </si>
  <si>
    <t>11 Energy Payment Rate B ($/MWh)</t>
  </si>
  <si>
    <t>12 Energy Payment Rate B ($/MWh)</t>
  </si>
  <si>
    <t>13 Energy Payment Rate B ($/MWh)</t>
  </si>
  <si>
    <t>14 Energy Payment Rate B ($/MWh)</t>
  </si>
  <si>
    <t>15 Energy Payment Rate B ($/MWh)</t>
  </si>
  <si>
    <t>16 Energy Payment Rate B ($/MWh)</t>
  </si>
  <si>
    <t>17 Energy Payment Rate B ($/MWh)</t>
  </si>
  <si>
    <t>18 Energy Payment Rate B ($/MWh)</t>
  </si>
  <si>
    <t>19 Energy Payment Rate B ($/MWh)</t>
  </si>
  <si>
    <t>20 Energy Payment Rate B ($/MWh)</t>
  </si>
  <si>
    <t>21 Energy Payment Rate B ($/MWh)</t>
  </si>
  <si>
    <t>22 Energy Payment Rate B ($/MWh)</t>
  </si>
  <si>
    <t>23 Energy Payment Rate B ($/MWh)</t>
  </si>
  <si>
    <t>24 Energy Payment Rate B ($/MWh)</t>
  </si>
  <si>
    <t>25 Energy Payment Rate B ($/MWh)</t>
  </si>
  <si>
    <t>1 Battery Cap Payment Rate ($/kW-mo)</t>
  </si>
  <si>
    <t>2 Battery Cap Payment Rate ($/kW-mo)</t>
  </si>
  <si>
    <t>3 Battery Cap Payment Rate ($/kW-mo)</t>
  </si>
  <si>
    <t>4 Battery Cap Payment Rate ($/kW-mo)</t>
  </si>
  <si>
    <t>5 Battery Cap Payment Rate ($/kW-mo)</t>
  </si>
  <si>
    <t>6 Battery Cap Payment Rate ($/kW-mo)</t>
  </si>
  <si>
    <t>7 Battery Cap Payment Rate ($/kW-mo)</t>
  </si>
  <si>
    <t>8 Battery Cap Payment Rate ($/kW-mo)</t>
  </si>
  <si>
    <t>9 Battery Cap Payment Rate ($/kW-mo)</t>
  </si>
  <si>
    <t>10 Battery Cap Payment Rate ($/kW-mo)</t>
  </si>
  <si>
    <t>11 Battery Cap Payment Rate ($/kW-mo)</t>
  </si>
  <si>
    <t>12 Battery Cap Payment Rate ($/kW-mo)</t>
  </si>
  <si>
    <t>13 Battery Cap Payment Rate ($/kW-mo)</t>
  </si>
  <si>
    <t>14 Battery Cap Payment Rate ($/kW-mo)</t>
  </si>
  <si>
    <t>15 Battery Cap Payment Rate ($/kW-mo)</t>
  </si>
  <si>
    <t>16 Battery Cap Payment Rate ($/kW-mo)</t>
  </si>
  <si>
    <t>17 Battery Cap Payment Rate ($/kW-mo)</t>
  </si>
  <si>
    <t>18 Battery Cap Payment Rate ($/kW-mo)</t>
  </si>
  <si>
    <t>19 Battery Cap Payment Rate ($/kW-mo)</t>
  </si>
  <si>
    <t>20 Battery Cap Payment Rate ($/kW-mo)</t>
  </si>
  <si>
    <t>21 Battery Cap Payment Rate ($/kW-mo)</t>
  </si>
  <si>
    <t>22 Battery Cap Payment Rate ($/kW-mo)</t>
  </si>
  <si>
    <t>23 Battery Cap Payment Rate ($/kW-mo)</t>
  </si>
  <si>
    <t>24 Battery Cap Payment Rate ($/kW-mo)</t>
  </si>
  <si>
    <t>25 Battery Cap Payment Rate ($/kW-mo)</t>
  </si>
  <si>
    <t>1 Annual Free Curtailment B (MWh)</t>
  </si>
  <si>
    <t>2 Annual Free Curtailment B (MWh)</t>
  </si>
  <si>
    <t>3 Annual Free Curtailment B (MWh)</t>
  </si>
  <si>
    <t>4 Annual Free Curtailment B (MWh)</t>
  </si>
  <si>
    <t>5 Annual Free Curtailment B (MWh)</t>
  </si>
  <si>
    <t>6 Annual Free Curtailment B (MWh)</t>
  </si>
  <si>
    <t>7 Annual Free Curtailment B (MWh)</t>
  </si>
  <si>
    <t>8 Annual Free Curtailment B (MWh)</t>
  </si>
  <si>
    <t>9 Annual Free Curtailment B (MWh)</t>
  </si>
  <si>
    <t>10 Annual Free Curtailment B (MWh)</t>
  </si>
  <si>
    <t>11 Annual Free Curtailment B (MWh)</t>
  </si>
  <si>
    <t>12 Annual Free Curtailment B (MWh)</t>
  </si>
  <si>
    <t>13 Annual Free Curtailment B (MWh)</t>
  </si>
  <si>
    <t>14 Annual Free Curtailment B (MWh)</t>
  </si>
  <si>
    <t>15 Annual Free Curtailment B (MWh)</t>
  </si>
  <si>
    <t>16 Annual Free Curtailment B (MWh)</t>
  </si>
  <si>
    <t>17 Annual Free Curtailment B (MWh)</t>
  </si>
  <si>
    <t>18 Annual Free Curtailment B (MWh)</t>
  </si>
  <si>
    <t>19 Annual Free Curtailment B (MWh)</t>
  </si>
  <si>
    <t>20 Annual Free Curtailment B (MWh)</t>
  </si>
  <si>
    <t>21 Annual Free Curtailment B (MWh)</t>
  </si>
  <si>
    <t>22 Annual Free Curtailment B (MWh)</t>
  </si>
  <si>
    <t>23 Annual Free Curtailment B (MWh)</t>
  </si>
  <si>
    <t>24 Annual Free Curtailment B (MWh)</t>
  </si>
  <si>
    <t>25 Annual Free Curtailment B (MWh)</t>
  </si>
  <si>
    <t>1 Property Taxes ($)</t>
  </si>
  <si>
    <t>2 Property Taxes ($)</t>
  </si>
  <si>
    <t>3 Property Taxes ($)</t>
  </si>
  <si>
    <t>4 Property Taxes ($)</t>
  </si>
  <si>
    <t>5 Property Taxes ($)</t>
  </si>
  <si>
    <t>6 Property Taxes ($)</t>
  </si>
  <si>
    <t>7 Property Taxes ($)</t>
  </si>
  <si>
    <t>8 Property Taxes ($)</t>
  </si>
  <si>
    <t>9 Property Taxes ($)</t>
  </si>
  <si>
    <t>10 Property Taxes ($)</t>
  </si>
  <si>
    <t>11 Property Taxes ($)</t>
  </si>
  <si>
    <t>12 Property Taxes ($)</t>
  </si>
  <si>
    <t>13 Property Taxes ($)</t>
  </si>
  <si>
    <t>14 Property Taxes ($)</t>
  </si>
  <si>
    <t>15 Property Taxes ($)</t>
  </si>
  <si>
    <t>16 Property Taxes ($)</t>
  </si>
  <si>
    <t>17 Property Taxes ($)</t>
  </si>
  <si>
    <t>18 Property Taxes ($)</t>
  </si>
  <si>
    <t>19 Property Taxes ($)</t>
  </si>
  <si>
    <t>20 Property Taxes ($)</t>
  </si>
  <si>
    <t>21 Property Taxes ($)</t>
  </si>
  <si>
    <t>22 Property Taxes ($)</t>
  </si>
  <si>
    <t>23 Property Taxes ($)</t>
  </si>
  <si>
    <t>24 Property Taxes ($)</t>
  </si>
  <si>
    <t>25 Property Taxes ($)</t>
  </si>
  <si>
    <t>26 Property Taxes ($)</t>
  </si>
  <si>
    <t>27 Property Taxes ($)</t>
  </si>
  <si>
    <t>28 Property Taxes ($)</t>
  </si>
  <si>
    <t>29 Property Taxes ($)</t>
  </si>
  <si>
    <t>30 Property Taxes ($)</t>
  </si>
  <si>
    <t>31 Property Taxes ($)</t>
  </si>
  <si>
    <t>32 Property Taxes ($)</t>
  </si>
  <si>
    <t>33 Property Taxes ($)</t>
  </si>
  <si>
    <t>34 Property Taxes ($)</t>
  </si>
  <si>
    <t>35 Property Taxes ($)</t>
  </si>
  <si>
    <t>36 Property Taxes ($)</t>
  </si>
  <si>
    <t>37 Property Taxes ($)</t>
  </si>
  <si>
    <t>38 Property Taxes ($)</t>
  </si>
  <si>
    <t>39 Property Taxes ($)</t>
  </si>
  <si>
    <t>40 Property Taxes ($)</t>
  </si>
  <si>
    <t>RFP Type</t>
  </si>
  <si>
    <t>Estimated # of Bids</t>
  </si>
  <si>
    <t>Separate emails by semicolon.</t>
  </si>
  <si>
    <t>Emails of Other Company Representatives</t>
  </si>
  <si>
    <t>All Bid Input Data</t>
  </si>
  <si>
    <t>- Hide this sheet and X-Master.</t>
  </si>
  <si>
    <t>Respondents who intend to submit a proposal(s) into the 2022 All-Source solicitation must submit this form by the stated deadline in Excel format. The NOIR will serve as registration for the All-Source Solicitation and should be submitted via email to the RFP Project Manager at the earliest date possible but no later than 4:00 P.M. Mountain Time on 2/15/2023. Respondents who fail to submit a NOIR will not be able to submit bids. There is no fee required to submit a NOIR. Upon receipt of this form, the Company will respond to the bidder with a link that will enable them to submit their bids electronically to a secure file sharing site and wiring instructions for submittal of bid fees. Please include the email for each bidder representative who should be copied on the emailed instructions from the Company.</t>
  </si>
  <si>
    <t>Curtailment Gross-Up PTCs Cost Paid B</t>
  </si>
  <si>
    <t>Curtailment Energy Cost Paid B</t>
  </si>
  <si>
    <t>Curtailment Gross-Up PTCs Cost Paid</t>
  </si>
  <si>
    <t>Curtailment Energy Cost Paid</t>
  </si>
  <si>
    <t>VERSION</t>
  </si>
  <si>
    <t>VOM ($/MWh)</t>
  </si>
  <si>
    <t>Start Cost ($/start)</t>
  </si>
  <si>
    <t>1 VOM ($/MWh)</t>
  </si>
  <si>
    <t>2 VOM ($/MWh)</t>
  </si>
  <si>
    <t>3 VOM ($/MWh)</t>
  </si>
  <si>
    <t>4 VOM ($/MWh)</t>
  </si>
  <si>
    <t>5 VOM ($/MWh)</t>
  </si>
  <si>
    <t>6 VOM ($/MWh)</t>
  </si>
  <si>
    <t>7 VOM ($/MWh)</t>
  </si>
  <si>
    <t>8 VOM ($/MWh)</t>
  </si>
  <si>
    <t>9 VOM ($/MWh)</t>
  </si>
  <si>
    <t>10 VOM ($/MWh)</t>
  </si>
  <si>
    <t>11 VOM ($/MWh)</t>
  </si>
  <si>
    <t>12 VOM ($/MWh)</t>
  </si>
  <si>
    <t>13 VOM ($/MWh)</t>
  </si>
  <si>
    <t>14 VOM ($/MWh)</t>
  </si>
  <si>
    <t>15 VOM ($/MWh)</t>
  </si>
  <si>
    <t>16 VOM ($/MWh)</t>
  </si>
  <si>
    <t>17 VOM ($/MWh)</t>
  </si>
  <si>
    <t>18 VOM ($/MWh)</t>
  </si>
  <si>
    <t>19 VOM ($/MWh)</t>
  </si>
  <si>
    <t>20 VOM ($/MWh)</t>
  </si>
  <si>
    <t>21 VOM ($/MWh)</t>
  </si>
  <si>
    <t>22 VOM ($/MWh)</t>
  </si>
  <si>
    <t>23 VOM ($/MWh)</t>
  </si>
  <si>
    <t>24 VOM ($/MWh)</t>
  </si>
  <si>
    <t>25 VOM ($/MWh)</t>
  </si>
  <si>
    <t>26 VOM ($/MWh)</t>
  </si>
  <si>
    <t>27 VOM ($/MWh)</t>
  </si>
  <si>
    <t>28 VOM ($/MWh)</t>
  </si>
  <si>
    <t>29 VOM ($/MWh)</t>
  </si>
  <si>
    <t>30 VOM ($/MWh)</t>
  </si>
  <si>
    <t>31 VOM ($/MWh)</t>
  </si>
  <si>
    <t>32 VOM ($/MWh)</t>
  </si>
  <si>
    <t>33 VOM ($/MWh)</t>
  </si>
  <si>
    <t>34 VOM ($/MWh)</t>
  </si>
  <si>
    <t>35 VOM ($/MWh)</t>
  </si>
  <si>
    <t>36 VOM ($/MWh)</t>
  </si>
  <si>
    <t>37 VOM ($/MWh)</t>
  </si>
  <si>
    <t>38 VOM ($/MWh)</t>
  </si>
  <si>
    <t>39 VOM ($/MWh)</t>
  </si>
  <si>
    <t>40 VOM ($/MWh)</t>
  </si>
  <si>
    <t>1 Start Cost ($/start)</t>
  </si>
  <si>
    <t>2 Start Cost ($/start)</t>
  </si>
  <si>
    <t>3 Start Cost ($/start)</t>
  </si>
  <si>
    <t>4 Start Cost ($/start)</t>
  </si>
  <si>
    <t>5 Start Cost ($/start)</t>
  </si>
  <si>
    <t>6 Start Cost ($/start)</t>
  </si>
  <si>
    <t>7 Start Cost ($/start)</t>
  </si>
  <si>
    <t>8 Start Cost ($/start)</t>
  </si>
  <si>
    <t>9 Start Cost ($/start)</t>
  </si>
  <si>
    <t>10 Start Cost ($/start)</t>
  </si>
  <si>
    <t>11 Start Cost ($/start)</t>
  </si>
  <si>
    <t>12 Start Cost ($/start)</t>
  </si>
  <si>
    <t>13 Start Cost ($/start)</t>
  </si>
  <si>
    <t>14 Start Cost ($/start)</t>
  </si>
  <si>
    <t>15 Start Cost ($/start)</t>
  </si>
  <si>
    <t>16 Start Cost ($/start)</t>
  </si>
  <si>
    <t>17 Start Cost ($/start)</t>
  </si>
  <si>
    <t>18 Start Cost ($/start)</t>
  </si>
  <si>
    <t>19 Start Cost ($/start)</t>
  </si>
  <si>
    <t>20 Start Cost ($/start)</t>
  </si>
  <si>
    <t>21 Start Cost ($/start)</t>
  </si>
  <si>
    <t>22 Start Cost ($/start)</t>
  </si>
  <si>
    <t>23 Start Cost ($/start)</t>
  </si>
  <si>
    <t>24 Start Cost ($/start)</t>
  </si>
  <si>
    <t>25 Start Cost ($/start)</t>
  </si>
  <si>
    <t>26 Start Cost ($/start)</t>
  </si>
  <si>
    <t>27 Start Cost ($/start)</t>
  </si>
  <si>
    <t>28 Start Cost ($/start)</t>
  </si>
  <si>
    <t>29 Start Cost ($/start)</t>
  </si>
  <si>
    <t>30 Start Cost ($/start)</t>
  </si>
  <si>
    <t>31 Start Cost ($/start)</t>
  </si>
  <si>
    <t>32 Start Cost ($/start)</t>
  </si>
  <si>
    <t>33 Start Cost ($/start)</t>
  </si>
  <si>
    <t>34 Start Cost ($/start)</t>
  </si>
  <si>
    <t>35 Start Cost ($/start)</t>
  </si>
  <si>
    <t>36 Start Cost ($/start)</t>
  </si>
  <si>
    <t>37 Start Cost ($/start)</t>
  </si>
  <si>
    <t>38 Start Cost ($/start)</t>
  </si>
  <si>
    <t>39 Start Cost ($/start)</t>
  </si>
  <si>
    <t>40 Start Cost ($/start)</t>
  </si>
  <si>
    <t>2/9/2023 &gt;&gt; 2/15/2023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</si>
</sst>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409]mmmm\ d\,\ yyyy;@"/>
    <numFmt numFmtId="166" formatCode="0.0%"/>
    <numFmt numFmtId="167" formatCode="0.000"/>
    <numFmt numFmtId="168" formatCode="mmmm\ d\,\ yyyy"/>
    <numFmt numFmtId="169" formatCode="_(* #,##0.0_);_(* \(#,##0.0\);_(* &quot;-&quot;?_);_(@_)"/>
    <numFmt numFmtId="170" formatCode="mm/dd/yyyy"/>
    <numFmt numFmtId="171" formatCode="#\)"/>
    <numFmt numFmtId="172" formatCode="_(* #,##0.000_);_(* \(#,##0.000\);_(* &quot;-&quot;???_);_(@_)"/>
    <numFmt numFmtId="173" formatCode="_(* #,##0.000000_);_(* \(#,##0.000000\);_(* &quot;-&quot;??_);_(@_)"/>
    <numFmt numFmtId="174" formatCode="mm/dd/yyyy;@"/>
    <numFmt numFmtId="175" formatCode="&quot;$&quot;#,##0"/>
    <numFmt numFmtId="176" formatCode="&quot;$&quot;#,##0.00&quot; / kW-mo&quot;_)"/>
    <numFmt numFmtId="177" formatCode="#,##0.0"/>
    <numFmt numFmtId="178" formatCode="#,##0.0_);[Red]\(#,##0.0\)"/>
    <numFmt numFmtId="179" formatCode="#."/>
    <numFmt numFmtId="180" formatCode="00#"/>
    <numFmt numFmtId="181" formatCode="mm/dd/yy;@"/>
    <numFmt numFmtId="182" formatCode="_(* #,##0.00000_);_(* \(#,##0.00000\);_(* &quot;-&quot;?????_);_(@_)"/>
  </numFmts>
  <fonts count="73" x14ac:knownFonts="1">
    <font>
      <sz val="10"/>
      <name val="Arial"/>
    </font>
    <font>
      <sz val="10"/>
      <color theme="1"/>
      <name val="Calibri"/>
      <family val="2"/>
    </font>
    <font>
      <sz val="10"/>
      <color theme="1"/>
      <name val="Calibri"/>
      <family val="2"/>
    </font>
    <font>
      <sz val="11"/>
      <color theme="1"/>
      <name val="Calibri"/>
      <family val="2"/>
      <scheme val="minor"/>
    </font>
    <font>
      <sz val="10"/>
      <name val="Arial"/>
      <family val="2"/>
    </font>
    <font>
      <b/>
      <sz val="10"/>
      <name val="Arial"/>
      <family val="2"/>
    </font>
    <font>
      <b/>
      <sz val="12"/>
      <name val="Arial"/>
      <family val="2"/>
    </font>
    <font>
      <sz val="12"/>
      <name val="Arial"/>
      <family val="2"/>
    </font>
    <font>
      <b/>
      <sz val="14"/>
      <color indexed="9"/>
      <name val="Arial"/>
      <family val="2"/>
    </font>
    <font>
      <sz val="12"/>
      <color indexed="8"/>
      <name val="Arial"/>
      <family val="2"/>
    </font>
    <font>
      <sz val="12"/>
      <name val="Arial"/>
      <family val="2"/>
    </font>
    <font>
      <b/>
      <sz val="12"/>
      <name val="Arial"/>
      <family val="2"/>
    </font>
    <font>
      <vertAlign val="superscript"/>
      <sz val="12"/>
      <name val="Arial"/>
      <family val="2"/>
    </font>
    <font>
      <sz val="14"/>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u/>
      <sz val="12"/>
      <name val="Arial"/>
      <family val="2"/>
    </font>
    <font>
      <sz val="10"/>
      <name val="Calibri"/>
      <family val="2"/>
      <scheme val="minor"/>
    </font>
    <font>
      <sz val="10"/>
      <color rgb="FF0000FF"/>
      <name val="Calibri"/>
      <family val="2"/>
      <scheme val="minor"/>
    </font>
    <font>
      <b/>
      <sz val="12"/>
      <name val="Calibri"/>
      <family val="2"/>
      <scheme val="minor"/>
    </font>
    <font>
      <u/>
      <sz val="10"/>
      <name val="Calibri"/>
      <family val="2"/>
      <scheme val="minor"/>
    </font>
    <font>
      <i/>
      <sz val="10"/>
      <name val="Arial"/>
      <family val="2"/>
    </font>
    <font>
      <sz val="10"/>
      <color rgb="FFFF0000"/>
      <name val="Arial"/>
      <family val="2"/>
    </font>
    <font>
      <u/>
      <sz val="12"/>
      <name val="Arial"/>
      <family val="2"/>
    </font>
    <font>
      <i/>
      <sz val="11"/>
      <name val="Arial"/>
      <family val="2"/>
    </font>
    <font>
      <sz val="10"/>
      <color theme="0"/>
      <name val="Calibri"/>
      <family val="2"/>
      <scheme val="minor"/>
    </font>
    <font>
      <b/>
      <sz val="9"/>
      <color indexed="81"/>
      <name val="Tahoma"/>
      <family val="2"/>
    </font>
    <font>
      <u/>
      <sz val="11"/>
      <color theme="10"/>
      <name val="Calibri"/>
      <family val="2"/>
      <scheme val="minor"/>
    </font>
    <font>
      <sz val="10"/>
      <color theme="1"/>
      <name val="Calibri"/>
      <family val="2"/>
      <scheme val="minor"/>
    </font>
    <font>
      <b/>
      <vertAlign val="superscript"/>
      <sz val="12"/>
      <name val="Arial"/>
      <family val="2"/>
    </font>
    <font>
      <sz val="11"/>
      <name val="Arial"/>
      <family val="2"/>
    </font>
    <font>
      <b/>
      <sz val="11"/>
      <name val="Arial"/>
      <family val="2"/>
    </font>
    <font>
      <i/>
      <u/>
      <sz val="10"/>
      <name val="Arial"/>
      <family val="2"/>
    </font>
    <font>
      <sz val="12"/>
      <color rgb="FFFF0000"/>
      <name val="Arial"/>
      <family val="2"/>
    </font>
    <font>
      <i/>
      <sz val="10"/>
      <color rgb="FFFF0000"/>
      <name val="Arial"/>
      <family val="2"/>
    </font>
    <font>
      <u/>
      <sz val="10"/>
      <color theme="10"/>
      <name val="Arial"/>
      <family val="2"/>
    </font>
    <font>
      <sz val="8"/>
      <color theme="0" tint="-0.499984740745262"/>
      <name val="Arial"/>
      <family val="2"/>
    </font>
    <font>
      <sz val="9"/>
      <name val="Arial"/>
      <family val="2"/>
    </font>
    <font>
      <u/>
      <sz val="8"/>
      <color theme="0" tint="-0.499984740745262"/>
      <name val="Arial"/>
      <family val="2"/>
    </font>
    <font>
      <sz val="8"/>
      <name val="Arial"/>
      <family val="2"/>
    </font>
    <font>
      <sz val="8"/>
      <color indexed="8"/>
      <name val="Arial"/>
      <family val="2"/>
    </font>
    <font>
      <u/>
      <sz val="10"/>
      <name val="Arial"/>
      <family val="2"/>
    </font>
    <font>
      <sz val="10"/>
      <color theme="0"/>
      <name val="Arial"/>
      <family val="2"/>
    </font>
    <font>
      <vertAlign val="superscript"/>
      <sz val="10"/>
      <name val="Arial"/>
      <family val="2"/>
    </font>
    <font>
      <i/>
      <vertAlign val="superscript"/>
      <sz val="10"/>
      <name val="Arial"/>
      <family val="2"/>
    </font>
    <font>
      <sz val="9"/>
      <color indexed="81"/>
      <name val="Tahoma"/>
      <family val="2"/>
    </font>
    <font>
      <sz val="12"/>
      <name val="Wingdings"/>
      <charset val="2"/>
    </font>
    <font>
      <b/>
      <sz val="12"/>
      <color rgb="FFFF0000"/>
      <name val="Calibri"/>
      <family val="2"/>
      <scheme val="minor"/>
    </font>
    <font>
      <b/>
      <sz val="10"/>
      <color rgb="FFFF0000"/>
      <name val="Calibri"/>
      <family val="2"/>
      <scheme val="minor"/>
    </font>
    <font>
      <b/>
      <i/>
      <sz val="12"/>
      <name val="Arial"/>
      <family val="2"/>
    </font>
    <font>
      <b/>
      <i/>
      <u/>
      <sz val="12"/>
      <name val="Arial"/>
      <family val="2"/>
    </font>
    <font>
      <b/>
      <sz val="12"/>
      <color theme="1"/>
      <name val="Calibri"/>
      <family val="2"/>
      <scheme val="minor"/>
    </font>
    <font>
      <sz val="8"/>
      <name val="Calibri"/>
      <family val="2"/>
      <scheme val="minor"/>
    </font>
    <font>
      <sz val="9"/>
      <name val="Calibri"/>
      <family val="2"/>
      <scheme val="minor"/>
    </font>
    <font>
      <u val="singleAccounting"/>
      <sz val="10"/>
      <name val="Calibri"/>
      <family val="2"/>
      <scheme val="minor"/>
    </font>
    <font>
      <sz val="10"/>
      <color indexed="8"/>
      <name val="Calibri"/>
      <family val="2"/>
      <scheme val="minor"/>
    </font>
    <font>
      <sz val="10"/>
      <color indexed="8"/>
      <name val="Arial"/>
      <family val="2"/>
    </font>
    <font>
      <i/>
      <sz val="10"/>
      <name val="Calibri"/>
      <family val="2"/>
      <scheme val="minor"/>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26"/>
        <bgColor indexed="64"/>
      </patternFill>
    </fill>
    <fill>
      <patternFill patternType="solid">
        <fgColor rgb="FFFFFFCC"/>
        <bgColor indexed="64"/>
      </patternFill>
    </fill>
    <fill>
      <patternFill patternType="solid">
        <fgColor theme="1"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6" tint="0.79998168889431442"/>
        <bgColor indexed="64"/>
      </patternFill>
    </fill>
  </fills>
  <borders count="5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thin">
        <color indexed="64"/>
      </bottom>
      <diagonal/>
    </border>
    <border>
      <left style="hair">
        <color indexed="64"/>
      </left>
      <right style="thin">
        <color indexed="64"/>
      </right>
      <top/>
      <bottom style="hair">
        <color indexed="64"/>
      </bottom>
      <diagonal/>
    </border>
    <border>
      <left/>
      <right/>
      <top style="thin">
        <color auto="1"/>
      </top>
      <bottom style="thin">
        <color auto="1"/>
      </bottom>
      <diagonal/>
    </border>
    <border>
      <left/>
      <right/>
      <top style="thin">
        <color auto="1"/>
      </top>
      <bottom/>
      <diagonal/>
    </border>
    <border>
      <left/>
      <right style="hair">
        <color indexed="64"/>
      </right>
      <top/>
      <bottom/>
      <diagonal/>
    </border>
    <border>
      <left style="thin">
        <color indexed="64"/>
      </left>
      <right/>
      <top style="hair">
        <color indexed="64"/>
      </top>
      <bottom/>
      <diagonal/>
    </border>
    <border>
      <left/>
      <right/>
      <top/>
      <bottom style="hair">
        <color indexed="64"/>
      </bottom>
      <diagonal/>
    </border>
    <border>
      <left style="thin">
        <color indexed="64"/>
      </left>
      <right style="hair">
        <color indexed="64"/>
      </right>
      <top/>
      <bottom style="hair">
        <color indexed="64"/>
      </bottom>
      <diagonal/>
    </border>
    <border>
      <left/>
      <right/>
      <top style="thin">
        <color indexed="64"/>
      </top>
      <bottom style="hair">
        <color indexed="64"/>
      </bottom>
      <diagonal/>
    </border>
    <border>
      <left style="thin">
        <color indexed="64"/>
      </left>
      <right/>
      <top/>
      <bottom style="hair">
        <color indexed="64"/>
      </bottom>
      <diagonal/>
    </border>
    <border>
      <left/>
      <right/>
      <top style="hair">
        <color indexed="64"/>
      </top>
      <bottom style="thin">
        <color indexed="64"/>
      </bottom>
      <diagonal/>
    </border>
    <border>
      <left style="thin">
        <color auto="1"/>
      </left>
      <right style="thin">
        <color auto="1"/>
      </right>
      <top/>
      <bottom/>
      <diagonal/>
    </border>
    <border>
      <left style="hair">
        <color indexed="64"/>
      </left>
      <right style="thin">
        <color indexed="64"/>
      </right>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hair">
        <color indexed="64"/>
      </left>
      <right/>
      <top style="hair">
        <color indexed="64"/>
      </top>
      <bottom style="thin">
        <color indexed="64"/>
      </bottom>
      <diagonal/>
    </border>
  </borders>
  <cellStyleXfs count="78">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5" borderId="0" applyNumberFormat="0" applyBorder="0" applyAlignment="0" applyProtection="0"/>
    <xf numFmtId="0" fontId="14" fillId="8" borderId="0" applyNumberFormat="0" applyBorder="0" applyAlignment="0" applyProtection="0"/>
    <xf numFmtId="0" fontId="14" fillId="11" borderId="0" applyNumberFormat="0" applyBorder="0" applyAlignment="0" applyProtection="0"/>
    <xf numFmtId="0" fontId="15" fillId="12"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3" borderId="0" applyNumberFormat="0" applyBorder="0" applyAlignment="0" applyProtection="0"/>
    <xf numFmtId="0" fontId="15" fillId="14" borderId="0" applyNumberFormat="0" applyBorder="0" applyAlignment="0" applyProtection="0"/>
    <xf numFmtId="0" fontId="15" fillId="19" borderId="0" applyNumberFormat="0" applyBorder="0" applyAlignment="0" applyProtection="0"/>
    <xf numFmtId="0" fontId="16" fillId="3" borderId="0" applyNumberFormat="0" applyBorder="0" applyAlignment="0" applyProtection="0"/>
    <xf numFmtId="0" fontId="17" fillId="20" borderId="1" applyNumberFormat="0" applyAlignment="0" applyProtection="0"/>
    <xf numFmtId="0" fontId="18" fillId="21" borderId="2" applyNumberFormat="0" applyAlignment="0" applyProtection="0"/>
    <xf numFmtId="43" fontId="4" fillId="0" borderId="0" applyFont="0" applyFill="0" applyBorder="0" applyAlignment="0" applyProtection="0"/>
    <xf numFmtId="44" fontId="4" fillId="0" borderId="0" applyFont="0" applyFill="0" applyBorder="0" applyAlignment="0" applyProtection="0"/>
    <xf numFmtId="0" fontId="19" fillId="0" borderId="0" applyNumberFormat="0" applyFill="0" applyBorder="0" applyAlignment="0" applyProtection="0"/>
    <xf numFmtId="0" fontId="20" fillId="4" borderId="0" applyNumberFormat="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24" fillId="7" borderId="1" applyNumberFormat="0" applyAlignment="0" applyProtection="0"/>
    <xf numFmtId="0" fontId="25" fillId="0" borderId="6" applyNumberFormat="0" applyFill="0" applyAlignment="0" applyProtection="0"/>
    <xf numFmtId="0" fontId="26" fillId="22" borderId="0" applyNumberFormat="0" applyBorder="0" applyAlignment="0" applyProtection="0"/>
    <xf numFmtId="0" fontId="4" fillId="23" borderId="0"/>
    <xf numFmtId="0" fontId="4" fillId="23" borderId="0"/>
    <xf numFmtId="0" fontId="4" fillId="24" borderId="7" applyNumberFormat="0" applyFont="0" applyAlignment="0" applyProtection="0"/>
    <xf numFmtId="0" fontId="27" fillId="20" borderId="8" applyNumberFormat="0" applyAlignment="0" applyProtection="0"/>
    <xf numFmtId="9" fontId="4" fillId="0" borderId="0" applyFon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xf numFmtId="0" fontId="4" fillId="0" borderId="0"/>
    <xf numFmtId="0" fontId="3" fillId="0" borderId="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0" fontId="42" fillId="0" borderId="0" applyNumberFormat="0" applyFill="0" applyBorder="0" applyAlignment="0" applyProtection="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3" fillId="0" borderId="0"/>
    <xf numFmtId="9" fontId="3" fillId="0" borderId="0" applyFont="0" applyFill="0" applyBorder="0" applyAlignment="0" applyProtection="0"/>
    <xf numFmtId="0" fontId="4" fillId="0" borderId="0"/>
    <xf numFmtId="0" fontId="50" fillId="0" borderId="0" applyNumberForma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0" fontId="2" fillId="0" borderId="0"/>
  </cellStyleXfs>
  <cellXfs count="536">
    <xf numFmtId="0" fontId="0" fillId="0" borderId="0" xfId="0"/>
    <xf numFmtId="0" fontId="0" fillId="0" borderId="0" xfId="0" applyProtection="1"/>
    <xf numFmtId="0" fontId="0" fillId="0" borderId="0" xfId="0" applyFill="1" applyProtection="1"/>
    <xf numFmtId="0" fontId="6" fillId="0" borderId="0" xfId="0" applyFont="1" applyAlignment="1" applyProtection="1">
      <alignment horizontal="left"/>
    </xf>
    <xf numFmtId="0" fontId="10" fillId="0" borderId="0" xfId="39" applyFont="1" applyFill="1" applyProtection="1"/>
    <xf numFmtId="0" fontId="4" fillId="0" borderId="0" xfId="39" applyFill="1" applyProtection="1"/>
    <xf numFmtId="0" fontId="10" fillId="0" borderId="0" xfId="39" applyFont="1" applyFill="1" applyAlignment="1" applyProtection="1">
      <alignment horizontal="left"/>
    </xf>
    <xf numFmtId="0" fontId="8" fillId="27" borderId="0" xfId="39" applyFont="1" applyFill="1" applyAlignment="1" applyProtection="1">
      <alignment horizontal="left"/>
    </xf>
    <xf numFmtId="0" fontId="32" fillId="0" borderId="0" xfId="0" applyFont="1"/>
    <xf numFmtId="0" fontId="33" fillId="0" borderId="0" xfId="0" applyFont="1"/>
    <xf numFmtId="0" fontId="34" fillId="0" borderId="0" xfId="0" applyFont="1"/>
    <xf numFmtId="0" fontId="35" fillId="0" borderId="0" xfId="0" applyFont="1"/>
    <xf numFmtId="0" fontId="8" fillId="27" borderId="0" xfId="0" applyFont="1" applyFill="1" applyAlignment="1" applyProtection="1">
      <alignment horizontal="left"/>
    </xf>
    <xf numFmtId="0" fontId="6" fillId="0" borderId="0" xfId="0" applyFont="1" applyFill="1" applyProtection="1"/>
    <xf numFmtId="3" fontId="7" fillId="25" borderId="10" xfId="28" applyNumberFormat="1" applyFont="1" applyFill="1" applyBorder="1" applyAlignment="1" applyProtection="1">
      <alignment horizontal="left"/>
      <protection locked="0"/>
    </xf>
    <xf numFmtId="0" fontId="10" fillId="0" borderId="0" xfId="39" applyFont="1" applyFill="1" applyAlignment="1" applyProtection="1">
      <alignment horizontal="left" wrapText="1"/>
    </xf>
    <xf numFmtId="0" fontId="4" fillId="0" borderId="0" xfId="39" applyFill="1" applyAlignment="1" applyProtection="1">
      <alignment wrapText="1"/>
    </xf>
    <xf numFmtId="0" fontId="4" fillId="0" borderId="0" xfId="39" applyFill="1" applyAlignment="1" applyProtection="1">
      <alignment vertical="center"/>
    </xf>
    <xf numFmtId="0" fontId="4" fillId="0" borderId="0" xfId="39" applyFill="1" applyAlignment="1" applyProtection="1">
      <alignment horizontal="left"/>
    </xf>
    <xf numFmtId="0" fontId="4" fillId="0" borderId="0" xfId="39" applyFill="1" applyAlignment="1" applyProtection="1">
      <alignment horizontal="left" wrapText="1"/>
    </xf>
    <xf numFmtId="0" fontId="10" fillId="0" borderId="0" xfId="39" applyFont="1" applyFill="1" applyAlignment="1" applyProtection="1">
      <alignment vertical="center"/>
    </xf>
    <xf numFmtId="42" fontId="10" fillId="0" borderId="0" xfId="29" applyNumberFormat="1" applyFont="1" applyFill="1" applyBorder="1" applyProtection="1"/>
    <xf numFmtId="0" fontId="7" fillId="0" borderId="0" xfId="0" applyFont="1" applyFill="1" applyProtection="1"/>
    <xf numFmtId="0" fontId="0" fillId="27" borderId="0" xfId="0" applyFill="1" applyAlignment="1" applyProtection="1"/>
    <xf numFmtId="0" fontId="4" fillId="0" borderId="0" xfId="0" applyFont="1" applyFill="1" applyAlignment="1" applyProtection="1"/>
    <xf numFmtId="0" fontId="7" fillId="0" borderId="0" xfId="0" applyFont="1" applyFill="1" applyAlignment="1" applyProtection="1">
      <alignment horizontal="justify" wrapText="1"/>
    </xf>
    <xf numFmtId="0" fontId="7" fillId="0" borderId="35" xfId="0" applyFont="1" applyFill="1" applyBorder="1" applyAlignment="1" applyProtection="1">
      <alignment horizontal="center"/>
    </xf>
    <xf numFmtId="0" fontId="7" fillId="0" borderId="36" xfId="0" applyFont="1" applyFill="1" applyBorder="1" applyAlignment="1" applyProtection="1">
      <alignment horizontal="center"/>
    </xf>
    <xf numFmtId="0" fontId="7" fillId="0" borderId="37" xfId="0" applyFont="1" applyFill="1" applyBorder="1" applyAlignment="1" applyProtection="1">
      <alignment horizontal="center"/>
    </xf>
    <xf numFmtId="0" fontId="7" fillId="0" borderId="10" xfId="0" applyFont="1" applyFill="1" applyBorder="1" applyProtection="1"/>
    <xf numFmtId="0" fontId="7" fillId="0" borderId="19" xfId="0" applyFont="1" applyFill="1" applyBorder="1" applyProtection="1"/>
    <xf numFmtId="0" fontId="7" fillId="0" borderId="15" xfId="0" applyFont="1" applyFill="1" applyBorder="1" applyProtection="1"/>
    <xf numFmtId="0" fontId="0" fillId="0" borderId="0" xfId="0" applyFill="1" applyAlignment="1" applyProtection="1">
      <alignment horizontal="left"/>
    </xf>
    <xf numFmtId="0" fontId="0" fillId="0" borderId="0" xfId="0" applyFill="1" applyAlignment="1" applyProtection="1"/>
    <xf numFmtId="0" fontId="7" fillId="0" borderId="0" xfId="0" applyFont="1" applyFill="1" applyAlignment="1" applyProtection="1"/>
    <xf numFmtId="0" fontId="37" fillId="0" borderId="0" xfId="0" applyFont="1" applyFill="1" applyProtection="1"/>
    <xf numFmtId="0" fontId="7" fillId="0" borderId="0" xfId="0" applyFont="1" applyFill="1" applyAlignment="1" applyProtection="1">
      <alignment horizontal="left" indent="1"/>
    </xf>
    <xf numFmtId="0" fontId="10" fillId="0" borderId="0" xfId="0" applyFont="1" applyFill="1" applyAlignment="1" applyProtection="1">
      <alignment horizontal="left"/>
    </xf>
    <xf numFmtId="0" fontId="38" fillId="0" borderId="0" xfId="0" applyFont="1" applyFill="1" applyAlignment="1" applyProtection="1">
      <alignment horizontal="left" indent="1"/>
    </xf>
    <xf numFmtId="0" fontId="11" fillId="0" borderId="0" xfId="0" applyFont="1" applyFill="1" applyBorder="1" applyAlignment="1" applyProtection="1">
      <alignment horizontal="left" vertical="justify"/>
    </xf>
    <xf numFmtId="0" fontId="7" fillId="0" borderId="0" xfId="0" applyFont="1" applyFill="1" applyAlignment="1" applyProtection="1">
      <alignment horizontal="left" wrapText="1" indent="1"/>
    </xf>
    <xf numFmtId="0" fontId="36" fillId="0" borderId="0" xfId="39" applyFont="1" applyFill="1" applyAlignment="1" applyProtection="1">
      <alignment horizontal="left" vertical="top" wrapText="1" indent="2"/>
    </xf>
    <xf numFmtId="0" fontId="36" fillId="0" borderId="0" xfId="39" applyFont="1" applyFill="1" applyAlignment="1" applyProtection="1">
      <alignment horizontal="left" vertical="center" wrapText="1" indent="2"/>
    </xf>
    <xf numFmtId="0" fontId="5" fillId="0" borderId="0" xfId="39" applyFont="1" applyFill="1" applyProtection="1"/>
    <xf numFmtId="0" fontId="6" fillId="0" borderId="0" xfId="39" applyFont="1" applyFill="1" applyProtection="1"/>
    <xf numFmtId="0" fontId="7" fillId="0" borderId="0" xfId="39" applyFont="1" applyFill="1" applyProtection="1"/>
    <xf numFmtId="0" fontId="4" fillId="0" borderId="0" xfId="0" applyFont="1" applyFill="1" applyProtection="1"/>
    <xf numFmtId="0" fontId="4" fillId="0" borderId="0" xfId="39" quotePrefix="1" applyFill="1" applyProtection="1"/>
    <xf numFmtId="0" fontId="10" fillId="0" borderId="0" xfId="0" applyFont="1" applyFill="1" applyProtection="1"/>
    <xf numFmtId="0" fontId="10" fillId="0" borderId="0" xfId="0" applyFont="1" applyFill="1" applyAlignment="1" applyProtection="1">
      <alignment horizontal="left" indent="1"/>
    </xf>
    <xf numFmtId="0" fontId="10" fillId="0" borderId="0" xfId="0" applyFont="1" applyFill="1" applyBorder="1" applyAlignment="1" applyProtection="1">
      <alignment horizontal="left"/>
    </xf>
    <xf numFmtId="0" fontId="7" fillId="0" borderId="0" xfId="0" applyFont="1" applyFill="1" applyBorder="1" applyProtection="1"/>
    <xf numFmtId="0" fontId="36" fillId="0" borderId="0" xfId="39" applyFont="1" applyFill="1" applyAlignment="1" applyProtection="1">
      <alignment horizontal="left" vertical="center" indent="2"/>
    </xf>
    <xf numFmtId="41" fontId="7" fillId="26" borderId="40" xfId="28" applyNumberFormat="1" applyFont="1" applyFill="1" applyBorder="1" applyAlignment="1" applyProtection="1">
      <alignment horizontal="right"/>
      <protection locked="0"/>
    </xf>
    <xf numFmtId="169" fontId="7" fillId="26" borderId="40" xfId="28" applyNumberFormat="1" applyFont="1" applyFill="1" applyBorder="1" applyAlignment="1" applyProtection="1">
      <alignment horizontal="right"/>
      <protection locked="0"/>
    </xf>
    <xf numFmtId="41" fontId="4" fillId="26" borderId="30" xfId="28" applyNumberFormat="1" applyFill="1" applyBorder="1" applyProtection="1">
      <protection locked="0"/>
    </xf>
    <xf numFmtId="41" fontId="4" fillId="26" borderId="24" xfId="28" applyNumberFormat="1" applyFill="1" applyBorder="1" applyProtection="1">
      <protection locked="0"/>
    </xf>
    <xf numFmtId="41" fontId="4" fillId="26" borderId="25" xfId="28" applyNumberFormat="1" applyFill="1" applyBorder="1" applyProtection="1">
      <protection locked="0"/>
    </xf>
    <xf numFmtId="41" fontId="4" fillId="26" borderId="31" xfId="28" applyNumberFormat="1" applyFill="1" applyBorder="1" applyProtection="1">
      <protection locked="0"/>
    </xf>
    <xf numFmtId="41" fontId="4" fillId="26" borderId="26" xfId="28" applyNumberFormat="1" applyFill="1" applyBorder="1" applyProtection="1">
      <protection locked="0"/>
    </xf>
    <xf numFmtId="41" fontId="4" fillId="26" borderId="27" xfId="28" applyNumberFormat="1" applyFill="1" applyBorder="1" applyProtection="1">
      <protection locked="0"/>
    </xf>
    <xf numFmtId="41" fontId="4" fillId="26" borderId="26" xfId="28" applyNumberFormat="1" applyFont="1" applyFill="1" applyBorder="1" applyProtection="1">
      <protection locked="0"/>
    </xf>
    <xf numFmtId="41" fontId="4" fillId="26" borderId="32" xfId="28" applyNumberFormat="1" applyFill="1" applyBorder="1" applyProtection="1">
      <protection locked="0"/>
    </xf>
    <xf numFmtId="41" fontId="4" fillId="26" borderId="28" xfId="28" applyNumberFormat="1" applyFill="1" applyBorder="1" applyProtection="1">
      <protection locked="0"/>
    </xf>
    <xf numFmtId="41" fontId="4" fillId="26" borderId="29" xfId="28" applyNumberFormat="1" applyFill="1" applyBorder="1" applyProtection="1">
      <protection locked="0"/>
    </xf>
    <xf numFmtId="41" fontId="7" fillId="26" borderId="40" xfId="28" applyNumberFormat="1" applyFont="1" applyFill="1" applyBorder="1" applyAlignment="1" applyProtection="1">
      <protection locked="0"/>
    </xf>
    <xf numFmtId="0" fontId="6" fillId="0" borderId="0" xfId="0" applyFont="1" applyFill="1" applyBorder="1" applyAlignment="1" applyProtection="1">
      <alignment horizontal="left"/>
    </xf>
    <xf numFmtId="41" fontId="7" fillId="0" borderId="0" xfId="28" applyNumberFormat="1" applyFont="1" applyFill="1" applyBorder="1" applyAlignment="1" applyProtection="1">
      <alignment horizontal="center"/>
    </xf>
    <xf numFmtId="0" fontId="7" fillId="0" borderId="0" xfId="0" applyFont="1" applyFill="1" applyAlignment="1" applyProtection="1">
      <alignment horizontal="left"/>
    </xf>
    <xf numFmtId="171" fontId="5" fillId="0" borderId="0" xfId="0" applyNumberFormat="1" applyFont="1" applyFill="1" applyAlignment="1" applyProtection="1">
      <alignment horizontal="left"/>
    </xf>
    <xf numFmtId="0" fontId="4" fillId="0" borderId="0" xfId="39" quotePrefix="1" applyFill="1" applyAlignment="1" applyProtection="1">
      <alignment horizontal="left"/>
    </xf>
    <xf numFmtId="0" fontId="5" fillId="0" borderId="0" xfId="0" applyFont="1" applyFill="1" applyAlignment="1" applyProtection="1">
      <alignment horizontal="left"/>
    </xf>
    <xf numFmtId="0" fontId="7" fillId="26" borderId="10" xfId="39" applyFont="1" applyFill="1" applyBorder="1" applyAlignment="1" applyProtection="1">
      <protection locked="0"/>
    </xf>
    <xf numFmtId="0" fontId="10" fillId="0" borderId="0" xfId="39" applyFont="1" applyFill="1" applyAlignment="1" applyProtection="1"/>
    <xf numFmtId="0" fontId="7" fillId="0" borderId="0" xfId="39" applyFont="1" applyFill="1" applyBorder="1" applyAlignment="1" applyProtection="1"/>
    <xf numFmtId="169" fontId="7" fillId="26" borderId="40" xfId="28" applyNumberFormat="1" applyFont="1" applyFill="1" applyBorder="1" applyProtection="1">
      <protection locked="0"/>
    </xf>
    <xf numFmtId="0" fontId="4" fillId="27" borderId="0" xfId="39" applyFill="1" applyProtection="1"/>
    <xf numFmtId="0" fontId="39" fillId="0" borderId="0" xfId="0" applyFont="1" applyFill="1" applyBorder="1" applyAlignment="1" applyProtection="1">
      <alignment horizontal="left"/>
    </xf>
    <xf numFmtId="0" fontId="4" fillId="0" borderId="0" xfId="47" applyFont="1" applyFill="1" applyBorder="1" applyAlignment="1" applyProtection="1">
      <alignment horizontal="justify" vertical="top" wrapText="1"/>
    </xf>
    <xf numFmtId="0" fontId="7" fillId="0" borderId="0" xfId="47" applyFont="1" applyFill="1" applyAlignment="1" applyProtection="1">
      <alignment horizontal="left" indent="1"/>
    </xf>
    <xf numFmtId="41" fontId="7" fillId="0" borderId="0" xfId="28" applyNumberFormat="1" applyFont="1" applyFill="1" applyBorder="1" applyProtection="1"/>
    <xf numFmtId="169" fontId="7" fillId="26" borderId="10" xfId="28" applyNumberFormat="1" applyFont="1" applyFill="1" applyBorder="1" applyProtection="1">
      <protection locked="0"/>
    </xf>
    <xf numFmtId="0" fontId="32" fillId="0" borderId="0" xfId="0" quotePrefix="1" applyFont="1"/>
    <xf numFmtId="0" fontId="40" fillId="27" borderId="0" xfId="0" quotePrefix="1" applyFont="1" applyFill="1"/>
    <xf numFmtId="0" fontId="40" fillId="27" borderId="0" xfId="0" applyFont="1" applyFill="1"/>
    <xf numFmtId="0" fontId="32" fillId="26" borderId="0" xfId="0" quotePrefix="1" applyFont="1" applyFill="1"/>
    <xf numFmtId="0" fontId="32" fillId="26" borderId="0" xfId="0" applyFont="1" applyFill="1"/>
    <xf numFmtId="0" fontId="36" fillId="0" borderId="0" xfId="0" applyFont="1" applyFill="1" applyBorder="1" applyAlignment="1" applyProtection="1">
      <alignment horizontal="left" vertical="top"/>
    </xf>
    <xf numFmtId="0" fontId="8" fillId="27" borderId="0" xfId="39" applyFont="1" applyFill="1" applyAlignment="1" applyProtection="1">
      <alignment horizontal="left" vertical="center"/>
    </xf>
    <xf numFmtId="0" fontId="8" fillId="27" borderId="0" xfId="0" applyFont="1" applyFill="1" applyAlignment="1" applyProtection="1">
      <alignment horizontal="left" vertical="center"/>
    </xf>
    <xf numFmtId="10" fontId="7" fillId="26" borderId="10" xfId="28" applyNumberFormat="1" applyFont="1" applyFill="1" applyBorder="1" applyAlignment="1" applyProtection="1">
      <alignment horizontal="right"/>
      <protection locked="0"/>
    </xf>
    <xf numFmtId="164" fontId="7" fillId="0" borderId="0" xfId="28" applyNumberFormat="1" applyFont="1" applyFill="1" applyBorder="1" applyProtection="1"/>
    <xf numFmtId="166" fontId="7" fillId="0" borderId="0" xfId="43" applyNumberFormat="1" applyFont="1" applyFill="1" applyBorder="1" applyProtection="1"/>
    <xf numFmtId="0" fontId="7" fillId="0" borderId="43" xfId="0" applyFont="1" applyFill="1" applyBorder="1" applyAlignment="1" applyProtection="1">
      <alignment horizontal="center"/>
    </xf>
    <xf numFmtId="0" fontId="7" fillId="0" borderId="0" xfId="0" quotePrefix="1" applyFont="1" applyFill="1" applyBorder="1" applyAlignment="1" applyProtection="1">
      <alignment horizontal="center"/>
    </xf>
    <xf numFmtId="172" fontId="4" fillId="25" borderId="25" xfId="28" applyNumberFormat="1" applyFont="1" applyFill="1" applyBorder="1" applyAlignment="1" applyProtection="1">
      <protection locked="0"/>
    </xf>
    <xf numFmtId="44" fontId="4" fillId="25" borderId="24" xfId="29" applyNumberFormat="1" applyFont="1" applyFill="1" applyBorder="1" applyProtection="1">
      <protection locked="0"/>
    </xf>
    <xf numFmtId="172" fontId="4" fillId="25" borderId="27" xfId="28" applyNumberFormat="1" applyFont="1" applyFill="1" applyBorder="1" applyAlignment="1" applyProtection="1">
      <protection locked="0"/>
    </xf>
    <xf numFmtId="44" fontId="4" fillId="25" borderId="26" xfId="29" applyNumberFormat="1" applyFont="1" applyFill="1" applyBorder="1" applyProtection="1">
      <protection locked="0"/>
    </xf>
    <xf numFmtId="172" fontId="4" fillId="25" borderId="29" xfId="28" applyNumberFormat="1" applyFont="1" applyFill="1" applyBorder="1" applyAlignment="1" applyProtection="1">
      <protection locked="0"/>
    </xf>
    <xf numFmtId="44" fontId="4" fillId="25" borderId="28" xfId="29" applyNumberFormat="1" applyFont="1" applyFill="1" applyBorder="1" applyProtection="1">
      <protection locked="0"/>
    </xf>
    <xf numFmtId="170" fontId="4" fillId="25" borderId="30" xfId="29" applyNumberFormat="1" applyFont="1" applyFill="1" applyBorder="1" applyAlignment="1" applyProtection="1">
      <alignment horizontal="center"/>
      <protection locked="0"/>
    </xf>
    <xf numFmtId="44" fontId="4" fillId="25" borderId="25" xfId="29" applyNumberFormat="1" applyFont="1" applyFill="1" applyBorder="1" applyProtection="1">
      <protection locked="0"/>
    </xf>
    <xf numFmtId="44" fontId="4" fillId="25" borderId="27" xfId="29" applyNumberFormat="1" applyFont="1" applyFill="1" applyBorder="1" applyProtection="1">
      <protection locked="0"/>
    </xf>
    <xf numFmtId="44" fontId="4" fillId="25" borderId="29" xfId="29" applyNumberFormat="1" applyFont="1" applyFill="1" applyBorder="1" applyProtection="1">
      <protection locked="0"/>
    </xf>
    <xf numFmtId="10" fontId="7" fillId="25" borderId="30" xfId="0" applyNumberFormat="1" applyFont="1" applyFill="1" applyBorder="1" applyAlignment="1" applyProtection="1">
      <alignment horizontal="center"/>
      <protection locked="0"/>
    </xf>
    <xf numFmtId="10" fontId="7" fillId="25" borderId="31" xfId="0" applyNumberFormat="1" applyFont="1" applyFill="1" applyBorder="1" applyAlignment="1" applyProtection="1">
      <alignment horizontal="center"/>
      <protection locked="0"/>
    </xf>
    <xf numFmtId="10" fontId="7" fillId="25" borderId="32" xfId="0" applyNumberFormat="1" applyFont="1" applyFill="1" applyBorder="1" applyAlignment="1" applyProtection="1">
      <alignment horizontal="center"/>
      <protection locked="0"/>
    </xf>
    <xf numFmtId="0" fontId="33" fillId="0" borderId="0" xfId="0" applyFont="1" applyAlignment="1">
      <alignment horizontal="left"/>
    </xf>
    <xf numFmtId="171" fontId="5" fillId="0" borderId="0" xfId="0" applyNumberFormat="1" applyFont="1" applyFill="1" applyAlignment="1" applyProtection="1">
      <alignment horizontal="right"/>
    </xf>
    <xf numFmtId="0" fontId="4" fillId="0" borderId="0" xfId="39" quotePrefix="1" applyFill="1" applyAlignment="1" applyProtection="1">
      <alignment horizontal="right"/>
    </xf>
    <xf numFmtId="0" fontId="4" fillId="0" borderId="0" xfId="39" applyFill="1" applyAlignment="1" applyProtection="1">
      <alignment horizontal="right"/>
    </xf>
    <xf numFmtId="0" fontId="10" fillId="0" borderId="0" xfId="39" applyFont="1" applyFill="1" applyAlignment="1" applyProtection="1">
      <alignment horizontal="right"/>
    </xf>
    <xf numFmtId="0" fontId="36" fillId="0" borderId="0" xfId="39" applyFont="1" applyFill="1" applyAlignment="1" applyProtection="1">
      <alignment horizontal="left"/>
    </xf>
    <xf numFmtId="0" fontId="4" fillId="0" borderId="0" xfId="39" applyFont="1" applyFill="1" applyAlignment="1" applyProtection="1">
      <alignment horizontal="left" vertical="top"/>
    </xf>
    <xf numFmtId="0" fontId="4" fillId="0" borderId="0" xfId="39" applyFill="1" applyAlignment="1" applyProtection="1">
      <alignment horizontal="left" vertical="top"/>
    </xf>
    <xf numFmtId="0" fontId="7" fillId="0" borderId="0" xfId="47" applyFont="1" applyAlignment="1" applyProtection="1">
      <alignment horizontal="left" indent="1"/>
    </xf>
    <xf numFmtId="0" fontId="4" fillId="0" borderId="0" xfId="47" applyProtection="1"/>
    <xf numFmtId="0" fontId="7" fillId="25" borderId="10" xfId="47" applyFont="1" applyFill="1" applyBorder="1" applyAlignment="1" applyProtection="1">
      <alignment horizontal="left" wrapText="1"/>
      <protection locked="0"/>
    </xf>
    <xf numFmtId="174" fontId="7" fillId="25" borderId="10" xfId="47" applyNumberFormat="1" applyFont="1" applyFill="1" applyBorder="1" applyAlignment="1" applyProtection="1">
      <alignment horizontal="left" wrapText="1"/>
      <protection locked="0"/>
    </xf>
    <xf numFmtId="0" fontId="6" fillId="0" borderId="0" xfId="47" applyFont="1" applyAlignment="1" applyProtection="1">
      <alignment horizontal="left"/>
    </xf>
    <xf numFmtId="0" fontId="6" fillId="0" borderId="0" xfId="39" applyFont="1" applyFill="1" applyAlignment="1" applyProtection="1">
      <alignment horizontal="left"/>
    </xf>
    <xf numFmtId="0" fontId="6" fillId="0" borderId="0" xfId="39" applyFont="1" applyFill="1" applyAlignment="1" applyProtection="1">
      <alignment horizontal="left" wrapText="1"/>
    </xf>
    <xf numFmtId="0" fontId="49" fillId="0" borderId="0" xfId="39" applyFont="1" applyFill="1" applyAlignment="1" applyProtection="1">
      <alignment horizontal="left"/>
    </xf>
    <xf numFmtId="167" fontId="9" fillId="25" borderId="10" xfId="28" applyNumberFormat="1" applyFont="1" applyFill="1" applyBorder="1" applyAlignment="1" applyProtection="1">
      <alignment horizontal="left"/>
      <protection locked="0"/>
    </xf>
    <xf numFmtId="164" fontId="51" fillId="0" borderId="0" xfId="28" applyNumberFormat="1" applyFont="1" applyFill="1" applyProtection="1"/>
    <xf numFmtId="14" fontId="51" fillId="0" borderId="0" xfId="28" applyNumberFormat="1" applyFont="1" applyFill="1" applyProtection="1"/>
    <xf numFmtId="0" fontId="54" fillId="0" borderId="0" xfId="0" applyFont="1" applyProtection="1"/>
    <xf numFmtId="0" fontId="54" fillId="0" borderId="0" xfId="0" applyFont="1" applyAlignment="1" applyProtection="1">
      <alignment horizontal="left"/>
    </xf>
    <xf numFmtId="44" fontId="4" fillId="0" borderId="25" xfId="29" applyNumberFormat="1" applyFont="1" applyFill="1" applyBorder="1" applyProtection="1"/>
    <xf numFmtId="44" fontId="4" fillId="0" borderId="27" xfId="29" applyNumberFormat="1" applyFont="1" applyFill="1" applyBorder="1" applyProtection="1"/>
    <xf numFmtId="44" fontId="4" fillId="0" borderId="29" xfId="29" applyNumberFormat="1" applyFont="1" applyFill="1" applyBorder="1" applyProtection="1"/>
    <xf numFmtId="0" fontId="4" fillId="0" borderId="0" xfId="0" applyFont="1" applyFill="1" applyAlignment="1" applyProtection="1">
      <alignment vertical="top" wrapText="1"/>
    </xf>
    <xf numFmtId="41" fontId="6" fillId="0" borderId="0" xfId="0" quotePrefix="1" applyNumberFormat="1" applyFont="1" applyFill="1" applyBorder="1" applyAlignment="1" applyProtection="1">
      <alignment horizontal="left"/>
    </xf>
    <xf numFmtId="41" fontId="6" fillId="0" borderId="0" xfId="0" quotePrefix="1" applyNumberFormat="1" applyFont="1" applyFill="1" applyBorder="1" applyAlignment="1" applyProtection="1">
      <alignment horizontal="centerContinuous"/>
    </xf>
    <xf numFmtId="0" fontId="6" fillId="0" borderId="0" xfId="0" quotePrefix="1" applyFont="1" applyFill="1" applyBorder="1" applyAlignment="1" applyProtection="1">
      <alignment horizontal="centerContinuous"/>
    </xf>
    <xf numFmtId="0" fontId="6" fillId="29" borderId="22" xfId="0" applyFont="1" applyFill="1" applyBorder="1" applyAlignment="1" applyProtection="1">
      <alignment horizontal="center" wrapText="1"/>
    </xf>
    <xf numFmtId="0" fontId="6" fillId="29" borderId="23" xfId="0" applyFont="1" applyFill="1" applyBorder="1" applyAlignment="1" applyProtection="1">
      <alignment horizontal="center" wrapText="1"/>
    </xf>
    <xf numFmtId="0" fontId="6" fillId="29" borderId="33" xfId="0" applyFont="1" applyFill="1" applyBorder="1" applyAlignment="1" applyProtection="1">
      <alignment horizontal="center" wrapText="1"/>
    </xf>
    <xf numFmtId="0" fontId="6" fillId="29" borderId="40" xfId="0" applyFont="1" applyFill="1" applyBorder="1" applyAlignment="1" applyProtection="1">
      <alignment horizontal="center" wrapText="1"/>
    </xf>
    <xf numFmtId="170" fontId="4" fillId="25" borderId="31" xfId="29" applyNumberFormat="1" applyFont="1" applyFill="1" applyBorder="1" applyAlignment="1" applyProtection="1">
      <alignment horizontal="center"/>
      <protection locked="0"/>
    </xf>
    <xf numFmtId="170" fontId="4" fillId="25" borderId="32" xfId="29" applyNumberFormat="1" applyFont="1" applyFill="1" applyBorder="1" applyAlignment="1" applyProtection="1">
      <alignment horizontal="center"/>
      <protection locked="0"/>
    </xf>
    <xf numFmtId="0" fontId="6" fillId="29" borderId="34" xfId="0" applyFont="1" applyFill="1" applyBorder="1" applyAlignment="1" applyProtection="1">
      <alignment horizontal="center" wrapText="1"/>
    </xf>
    <xf numFmtId="41" fontId="0" fillId="0" borderId="10" xfId="0" applyNumberFormat="1" applyBorder="1" applyProtection="1"/>
    <xf numFmtId="0" fontId="11" fillId="0" borderId="0" xfId="0" applyFont="1" applyFill="1" applyBorder="1" applyAlignment="1" applyProtection="1">
      <alignment vertical="center"/>
    </xf>
    <xf numFmtId="6" fontId="10" fillId="26" borderId="40" xfId="29" applyNumberFormat="1" applyFont="1" applyFill="1" applyBorder="1" applyProtection="1">
      <protection locked="0"/>
    </xf>
    <xf numFmtId="1" fontId="7" fillId="26" borderId="10" xfId="39" applyNumberFormat="1" applyFont="1" applyFill="1" applyBorder="1" applyAlignment="1" applyProtection="1">
      <alignment wrapText="1"/>
      <protection locked="0"/>
    </xf>
    <xf numFmtId="0" fontId="11" fillId="0" borderId="0" xfId="0" applyFont="1" applyFill="1" applyBorder="1" applyAlignment="1" applyProtection="1">
      <alignment vertical="justify" wrapText="1"/>
    </xf>
    <xf numFmtId="6" fontId="10" fillId="26" borderId="10" xfId="29" applyNumberFormat="1" applyFont="1" applyFill="1" applyBorder="1" applyProtection="1">
      <protection locked="0"/>
    </xf>
    <xf numFmtId="166" fontId="10" fillId="26" borderId="10" xfId="43" applyNumberFormat="1" applyFont="1" applyFill="1" applyBorder="1" applyAlignment="1" applyProtection="1">
      <alignment horizontal="right"/>
      <protection locked="0"/>
    </xf>
    <xf numFmtId="5" fontId="10" fillId="26" borderId="10" xfId="29" applyNumberFormat="1" applyFont="1" applyFill="1" applyBorder="1" applyProtection="1">
      <protection locked="0"/>
    </xf>
    <xf numFmtId="5" fontId="10" fillId="26" borderId="40" xfId="29" applyNumberFormat="1" applyFont="1" applyFill="1" applyBorder="1" applyProtection="1">
      <protection locked="0"/>
    </xf>
    <xf numFmtId="175" fontId="10" fillId="26" borderId="10" xfId="29" applyNumberFormat="1" applyFont="1" applyFill="1" applyBorder="1" applyProtection="1">
      <protection locked="0"/>
    </xf>
    <xf numFmtId="0" fontId="0" fillId="0" borderId="41" xfId="0" applyBorder="1" applyProtection="1"/>
    <xf numFmtId="0" fontId="6" fillId="29" borderId="11" xfId="0" applyFont="1" applyFill="1" applyBorder="1" applyAlignment="1" applyProtection="1">
      <alignment horizontal="center" wrapText="1"/>
    </xf>
    <xf numFmtId="41" fontId="6" fillId="29" borderId="11" xfId="0" applyNumberFormat="1" applyFont="1" applyFill="1" applyBorder="1" applyAlignment="1" applyProtection="1">
      <alignment wrapText="1"/>
    </xf>
    <xf numFmtId="41" fontId="7" fillId="0" borderId="11" xfId="0" applyNumberFormat="1" applyFont="1" applyBorder="1" applyAlignment="1" applyProtection="1">
      <alignment vertical="center" wrapText="1"/>
    </xf>
    <xf numFmtId="0" fontId="8" fillId="27" borderId="0" xfId="47" applyFont="1" applyFill="1" applyAlignment="1" applyProtection="1">
      <alignment horizontal="left" vertical="center"/>
    </xf>
    <xf numFmtId="0" fontId="8" fillId="27" borderId="0" xfId="47" applyFont="1" applyFill="1" applyAlignment="1" applyProtection="1">
      <alignment horizontal="left"/>
    </xf>
    <xf numFmtId="0" fontId="4" fillId="27" borderId="0" xfId="47" applyFill="1" applyProtection="1"/>
    <xf numFmtId="0" fontId="7" fillId="0" borderId="0" xfId="47" applyFont="1" applyProtection="1"/>
    <xf numFmtId="0" fontId="7" fillId="0" borderId="0" xfId="47" applyFont="1" applyAlignment="1" applyProtection="1">
      <alignment horizontal="justify" vertical="top" wrapText="1"/>
    </xf>
    <xf numFmtId="0" fontId="5" fillId="28" borderId="33" xfId="47" quotePrefix="1" applyFont="1" applyFill="1" applyBorder="1" applyAlignment="1" applyProtection="1">
      <alignment horizontal="centerContinuous" vertical="center"/>
    </xf>
    <xf numFmtId="0" fontId="5" fillId="28" borderId="34" xfId="47" applyFont="1" applyFill="1" applyBorder="1" applyAlignment="1" applyProtection="1">
      <alignment horizontal="centerContinuous" vertical="center" wrapText="1"/>
    </xf>
    <xf numFmtId="0" fontId="5" fillId="28" borderId="11" xfId="47" quotePrefix="1" applyFont="1" applyFill="1" applyBorder="1" applyAlignment="1" applyProtection="1">
      <alignment horizontal="centerContinuous" vertical="center"/>
    </xf>
    <xf numFmtId="0" fontId="7" fillId="0" borderId="0" xfId="47" applyFont="1" applyAlignment="1" applyProtection="1">
      <alignment horizontal="justify" wrapText="1"/>
    </xf>
    <xf numFmtId="0" fontId="6" fillId="29" borderId="33" xfId="47" applyFont="1" applyFill="1" applyBorder="1" applyAlignment="1" applyProtection="1">
      <alignment horizontal="center" wrapText="1"/>
    </xf>
    <xf numFmtId="0" fontId="6" fillId="29" borderId="34" xfId="47" applyFont="1" applyFill="1" applyBorder="1" applyAlignment="1" applyProtection="1">
      <alignment horizontal="center" wrapText="1"/>
    </xf>
    <xf numFmtId="0" fontId="6" fillId="29" borderId="11" xfId="47" applyFont="1" applyFill="1" applyBorder="1" applyAlignment="1" applyProtection="1">
      <alignment horizontal="center" wrapText="1"/>
    </xf>
    <xf numFmtId="0" fontId="7" fillId="0" borderId="0" xfId="47" applyFont="1" applyBorder="1" applyProtection="1"/>
    <xf numFmtId="0" fontId="7" fillId="0" borderId="0" xfId="47" applyFont="1" applyAlignment="1" applyProtection="1">
      <alignment horizontal="center"/>
    </xf>
    <xf numFmtId="44" fontId="7" fillId="0" borderId="0" xfId="29" applyFont="1" applyFill="1" applyBorder="1" applyProtection="1"/>
    <xf numFmtId="0" fontId="7" fillId="0" borderId="10" xfId="47" applyFont="1" applyBorder="1" applyProtection="1"/>
    <xf numFmtId="0" fontId="7" fillId="0" borderId="19" xfId="47" applyFont="1" applyBorder="1" applyProtection="1"/>
    <xf numFmtId="0" fontId="7" fillId="0" borderId="15" xfId="47" applyFont="1" applyBorder="1" applyProtection="1"/>
    <xf numFmtId="0" fontId="0" fillId="0" borderId="0" xfId="0" applyAlignment="1" applyProtection="1">
      <alignment wrapText="1"/>
    </xf>
    <xf numFmtId="172" fontId="7" fillId="25" borderId="33" xfId="29" applyNumberFormat="1" applyFont="1" applyFill="1" applyBorder="1" applyProtection="1">
      <protection locked="0"/>
    </xf>
    <xf numFmtId="172" fontId="7" fillId="25" borderId="23" xfId="29" applyNumberFormat="1" applyFont="1" applyFill="1" applyBorder="1" applyProtection="1">
      <protection locked="0"/>
    </xf>
    <xf numFmtId="172" fontId="7" fillId="25" borderId="40" xfId="29" applyNumberFormat="1" applyFont="1" applyFill="1" applyBorder="1" applyProtection="1">
      <protection locked="0"/>
    </xf>
    <xf numFmtId="166" fontId="7" fillId="25" borderId="10" xfId="43" applyNumberFormat="1" applyFont="1" applyFill="1" applyBorder="1" applyAlignment="1" applyProtection="1">
      <protection locked="0"/>
    </xf>
    <xf numFmtId="166" fontId="7" fillId="25" borderId="40" xfId="43" applyNumberFormat="1" applyFont="1" applyFill="1" applyBorder="1" applyAlignment="1" applyProtection="1">
      <protection locked="0"/>
    </xf>
    <xf numFmtId="166" fontId="9" fillId="25" borderId="10" xfId="43" applyNumberFormat="1" applyFont="1" applyFill="1" applyBorder="1" applyAlignment="1" applyProtection="1">
      <alignment horizontal="right"/>
      <protection locked="0"/>
    </xf>
    <xf numFmtId="169" fontId="7" fillId="25" borderId="40" xfId="28" applyNumberFormat="1" applyFont="1" applyFill="1" applyBorder="1" applyAlignment="1" applyProtection="1">
      <protection locked="0"/>
    </xf>
    <xf numFmtId="41" fontId="7" fillId="25" borderId="10" xfId="28" applyNumberFormat="1" applyFont="1" applyFill="1" applyBorder="1" applyAlignment="1" applyProtection="1">
      <protection locked="0"/>
    </xf>
    <xf numFmtId="41" fontId="7" fillId="25" borderId="40" xfId="28" applyNumberFormat="1" applyFont="1" applyFill="1" applyBorder="1" applyAlignment="1" applyProtection="1">
      <protection locked="0"/>
    </xf>
    <xf numFmtId="41" fontId="7" fillId="25" borderId="10" xfId="29" applyNumberFormat="1" applyFont="1" applyFill="1" applyBorder="1" applyProtection="1">
      <protection locked="0"/>
    </xf>
    <xf numFmtId="170" fontId="7" fillId="26" borderId="11" xfId="0" applyNumberFormat="1" applyFont="1" applyFill="1" applyBorder="1" applyAlignment="1" applyProtection="1">
      <alignment horizontal="center" vertical="center"/>
      <protection locked="0"/>
    </xf>
    <xf numFmtId="0" fontId="48" fillId="0" borderId="0" xfId="47" applyFont="1" applyProtection="1"/>
    <xf numFmtId="0" fontId="7" fillId="26" borderId="10" xfId="0" applyNumberFormat="1" applyFont="1" applyFill="1" applyBorder="1" applyAlignment="1" applyProtection="1">
      <protection locked="0"/>
    </xf>
    <xf numFmtId="3" fontId="7" fillId="25" borderId="25" xfId="28" applyNumberFormat="1" applyFont="1" applyFill="1" applyBorder="1" applyAlignment="1" applyProtection="1">
      <alignment horizontal="center"/>
      <protection locked="0"/>
    </xf>
    <xf numFmtId="3" fontId="7" fillId="25" borderId="27" xfId="28" applyNumberFormat="1" applyFont="1" applyFill="1" applyBorder="1" applyAlignment="1" applyProtection="1">
      <alignment horizontal="center"/>
      <protection locked="0"/>
    </xf>
    <xf numFmtId="3" fontId="7" fillId="25" borderId="29" xfId="28" applyNumberFormat="1" applyFont="1" applyFill="1" applyBorder="1" applyAlignment="1" applyProtection="1">
      <alignment horizontal="center"/>
      <protection locked="0"/>
    </xf>
    <xf numFmtId="169" fontId="7" fillId="25" borderId="25" xfId="28" applyNumberFormat="1" applyFont="1" applyFill="1" applyBorder="1" applyProtection="1">
      <protection locked="0"/>
    </xf>
    <xf numFmtId="169" fontId="7" fillId="25" borderId="27" xfId="28" applyNumberFormat="1" applyFont="1" applyFill="1" applyBorder="1" applyProtection="1">
      <protection locked="0"/>
    </xf>
    <xf numFmtId="169" fontId="7" fillId="25" borderId="29" xfId="28" applyNumberFormat="1" applyFont="1" applyFill="1" applyBorder="1" applyProtection="1">
      <protection locked="0"/>
    </xf>
    <xf numFmtId="0" fontId="6" fillId="28" borderId="33" xfId="47" applyFont="1" applyFill="1" applyBorder="1" applyAlignment="1" applyProtection="1">
      <alignment horizontal="centerContinuous" vertical="top" wrapText="1"/>
    </xf>
    <xf numFmtId="0" fontId="46" fillId="28" borderId="34" xfId="47" applyFont="1" applyFill="1" applyBorder="1" applyAlignment="1" applyProtection="1">
      <alignment horizontal="centerContinuous" vertical="top" wrapText="1"/>
    </xf>
    <xf numFmtId="0" fontId="45" fillId="0" borderId="0" xfId="47" applyFont="1" applyAlignment="1" applyProtection="1">
      <alignment vertical="top" wrapText="1"/>
    </xf>
    <xf numFmtId="0" fontId="6" fillId="29" borderId="23" xfId="47" applyFont="1" applyFill="1" applyBorder="1" applyAlignment="1" applyProtection="1">
      <alignment horizontal="center" wrapText="1"/>
    </xf>
    <xf numFmtId="0" fontId="6" fillId="29" borderId="17" xfId="47" applyFont="1" applyFill="1" applyBorder="1" applyAlignment="1" applyProtection="1">
      <alignment horizontal="center" wrapText="1"/>
    </xf>
    <xf numFmtId="0" fontId="7" fillId="26" borderId="10" xfId="0" applyNumberFormat="1" applyFont="1" applyFill="1" applyBorder="1" applyAlignment="1" applyProtection="1">
      <alignment horizontal="left"/>
      <protection locked="0"/>
    </xf>
    <xf numFmtId="41" fontId="7" fillId="26" borderId="10" xfId="28" applyNumberFormat="1" applyFont="1" applyFill="1" applyBorder="1" applyAlignment="1" applyProtection="1">
      <alignment horizontal="left"/>
      <protection locked="0"/>
    </xf>
    <xf numFmtId="0" fontId="7" fillId="26" borderId="40" xfId="0" applyNumberFormat="1" applyFont="1" applyFill="1" applyBorder="1" applyAlignment="1" applyProtection="1">
      <alignment horizontal="left"/>
      <protection locked="0"/>
    </xf>
    <xf numFmtId="0" fontId="7" fillId="26" borderId="40" xfId="0" applyNumberFormat="1" applyFont="1" applyFill="1" applyBorder="1" applyAlignment="1" applyProtection="1">
      <protection locked="0"/>
    </xf>
    <xf numFmtId="164" fontId="52" fillId="0" borderId="20" xfId="28" applyNumberFormat="1" applyFont="1" applyFill="1" applyBorder="1" applyAlignment="1" applyProtection="1">
      <alignment horizontal="center"/>
    </xf>
    <xf numFmtId="3" fontId="7" fillId="0" borderId="45" xfId="28" applyNumberFormat="1" applyFont="1" applyFill="1" applyBorder="1" applyAlignment="1" applyProtection="1">
      <alignment horizontal="center"/>
    </xf>
    <xf numFmtId="3" fontId="7" fillId="0" borderId="31" xfId="28" applyNumberFormat="1" applyFont="1" applyFill="1" applyBorder="1" applyAlignment="1" applyProtection="1">
      <alignment horizontal="center"/>
    </xf>
    <xf numFmtId="3" fontId="7" fillId="0" borderId="32" xfId="28" applyNumberFormat="1" applyFont="1" applyFill="1" applyBorder="1" applyAlignment="1" applyProtection="1">
      <alignment horizontal="center"/>
    </xf>
    <xf numFmtId="0" fontId="36" fillId="0" borderId="0" xfId="39" applyFont="1" applyFill="1" applyAlignment="1" applyProtection="1">
      <alignment horizontal="left" vertical="top" indent="2"/>
    </xf>
    <xf numFmtId="43" fontId="57" fillId="0" borderId="0" xfId="39" applyNumberFormat="1" applyFont="1" applyFill="1" applyAlignment="1" applyProtection="1">
      <alignment horizontal="left" vertical="top"/>
    </xf>
    <xf numFmtId="169" fontId="7" fillId="26" borderId="10" xfId="28" applyNumberFormat="1" applyFont="1" applyFill="1" applyBorder="1" applyAlignment="1" applyProtection="1">
      <alignment horizontal="right"/>
      <protection locked="0"/>
    </xf>
    <xf numFmtId="0" fontId="4" fillId="0" borderId="0" xfId="47" applyFill="1" applyProtection="1"/>
    <xf numFmtId="0" fontId="6" fillId="0" borderId="0" xfId="47" applyFont="1" applyProtection="1"/>
    <xf numFmtId="42" fontId="7" fillId="26" borderId="10" xfId="28" applyNumberFormat="1" applyFont="1" applyFill="1" applyBorder="1" applyProtection="1">
      <protection locked="0"/>
    </xf>
    <xf numFmtId="0" fontId="4" fillId="0" borderId="0" xfId="47" applyBorder="1" applyProtection="1"/>
    <xf numFmtId="0" fontId="6" fillId="0" borderId="0" xfId="47" applyFont="1" applyBorder="1" applyAlignment="1" applyProtection="1">
      <alignment horizontal="right"/>
    </xf>
    <xf numFmtId="0" fontId="7" fillId="0" borderId="10" xfId="47" applyFont="1" applyBorder="1" applyAlignment="1" applyProtection="1">
      <alignment horizontal="center" wrapText="1"/>
    </xf>
    <xf numFmtId="0" fontId="7" fillId="0" borderId="0" xfId="47" applyFont="1" applyBorder="1" applyAlignment="1" applyProtection="1">
      <alignment horizontal="left"/>
    </xf>
    <xf numFmtId="173" fontId="4" fillId="0" borderId="0" xfId="28" applyNumberFormat="1" applyBorder="1" applyProtection="1"/>
    <xf numFmtId="0" fontId="4" fillId="0" borderId="0" xfId="47" applyBorder="1" applyAlignment="1" applyProtection="1">
      <alignment horizontal="left"/>
    </xf>
    <xf numFmtId="0" fontId="7" fillId="0" borderId="0" xfId="47" applyFont="1" applyBorder="1" applyAlignment="1" applyProtection="1">
      <alignment horizontal="left" wrapText="1"/>
    </xf>
    <xf numFmtId="0" fontId="4" fillId="0" borderId="0" xfId="47" applyAlignment="1" applyProtection="1">
      <alignment horizontal="right"/>
    </xf>
    <xf numFmtId="0" fontId="7" fillId="0" borderId="0" xfId="47" applyFont="1" applyFill="1" applyBorder="1" applyAlignment="1" applyProtection="1">
      <alignment horizontal="right" wrapText="1"/>
    </xf>
    <xf numFmtId="0" fontId="4" fillId="0" borderId="0" xfId="47" applyFill="1" applyBorder="1" applyAlignment="1" applyProtection="1">
      <alignment horizontal="right"/>
    </xf>
    <xf numFmtId="0" fontId="4" fillId="0" borderId="0" xfId="47" applyFill="1" applyBorder="1" applyProtection="1"/>
    <xf numFmtId="1" fontId="7" fillId="26" borderId="10" xfId="39" applyNumberFormat="1" applyFont="1" applyFill="1" applyBorder="1" applyAlignment="1" applyProtection="1">
      <alignment horizontal="left" wrapText="1"/>
      <protection locked="0"/>
    </xf>
    <xf numFmtId="166" fontId="9" fillId="25" borderId="10" xfId="43" applyNumberFormat="1" applyFont="1" applyFill="1" applyBorder="1" applyAlignment="1" applyProtection="1">
      <alignment horizontal="left"/>
      <protection locked="0"/>
    </xf>
    <xf numFmtId="177" fontId="7" fillId="25" borderId="10" xfId="28" applyNumberFormat="1" applyFont="1" applyFill="1" applyBorder="1" applyAlignment="1" applyProtection="1">
      <alignment horizontal="left"/>
      <protection locked="0"/>
    </xf>
    <xf numFmtId="168" fontId="33" fillId="0" borderId="0" xfId="0" applyNumberFormat="1" applyFont="1" applyAlignment="1">
      <alignment horizontal="left"/>
    </xf>
    <xf numFmtId="0" fontId="36" fillId="0" borderId="0" xfId="0" applyFont="1" applyFill="1" applyBorder="1" applyAlignment="1" applyProtection="1">
      <alignment horizontal="left"/>
    </xf>
    <xf numFmtId="0" fontId="4" fillId="0" borderId="0" xfId="47" applyAlignment="1">
      <alignment horizontal="left"/>
    </xf>
    <xf numFmtId="0" fontId="8" fillId="27" borderId="0" xfId="47" applyFont="1" applyFill="1" applyAlignment="1">
      <alignment horizontal="left" vertical="center"/>
    </xf>
    <xf numFmtId="0" fontId="8" fillId="27" borderId="0" xfId="47" applyFont="1" applyFill="1" applyAlignment="1">
      <alignment horizontal="left"/>
    </xf>
    <xf numFmtId="0" fontId="4" fillId="0" borderId="0" xfId="47"/>
    <xf numFmtId="0" fontId="4" fillId="0" borderId="0" xfId="39" applyFill="1" applyAlignment="1">
      <alignment horizontal="left" vertical="top"/>
    </xf>
    <xf numFmtId="0" fontId="7" fillId="0" borderId="0" xfId="39" applyFont="1" applyFill="1"/>
    <xf numFmtId="0" fontId="7" fillId="0" borderId="0" xfId="47" applyFont="1"/>
    <xf numFmtId="43" fontId="57" fillId="0" borderId="0" xfId="39" applyNumberFormat="1" applyFont="1" applyFill="1" applyAlignment="1">
      <alignment horizontal="left" vertical="top"/>
    </xf>
    <xf numFmtId="171" fontId="5" fillId="0" borderId="0" xfId="47" applyNumberFormat="1" applyFont="1" applyAlignment="1">
      <alignment horizontal="right"/>
    </xf>
    <xf numFmtId="0" fontId="6" fillId="0" borderId="0" xfId="47" applyFont="1"/>
    <xf numFmtId="0" fontId="7" fillId="0" borderId="0" xfId="47" applyFont="1" applyAlignment="1">
      <alignment horizontal="left" indent="1"/>
    </xf>
    <xf numFmtId="0" fontId="7" fillId="26" borderId="10" xfId="47" applyFont="1" applyFill="1" applyBorder="1" applyAlignment="1" applyProtection="1">
      <alignment horizontal="left"/>
      <protection locked="0"/>
    </xf>
    <xf numFmtId="0" fontId="7" fillId="26" borderId="40" xfId="47" applyFont="1" applyFill="1" applyBorder="1" applyAlignment="1" applyProtection="1">
      <alignment horizontal="left"/>
      <protection locked="0"/>
    </xf>
    <xf numFmtId="0" fontId="36" fillId="0" borderId="0" xfId="39" applyFont="1" applyFill="1" applyAlignment="1">
      <alignment horizontal="left" vertical="top" indent="2"/>
    </xf>
    <xf numFmtId="166" fontId="7" fillId="26" borderId="10" xfId="47" applyNumberFormat="1" applyFont="1" applyFill="1" applyBorder="1" applyProtection="1">
      <protection locked="0"/>
    </xf>
    <xf numFmtId="169" fontId="7" fillId="26" borderId="40" xfId="47" applyNumberFormat="1" applyFont="1" applyFill="1" applyBorder="1" applyProtection="1">
      <protection locked="0"/>
    </xf>
    <xf numFmtId="0" fontId="53" fillId="0" borderId="0" xfId="47" applyFont="1"/>
    <xf numFmtId="0" fontId="4" fillId="0" borderId="0" xfId="47" applyAlignment="1" applyProtection="1">
      <alignment horizontal="left"/>
    </xf>
    <xf numFmtId="0" fontId="7" fillId="0" borderId="0" xfId="47" applyFont="1" applyAlignment="1" applyProtection="1">
      <alignment horizontal="left"/>
    </xf>
    <xf numFmtId="171" fontId="5" fillId="0" borderId="0" xfId="47" applyNumberFormat="1" applyFont="1" applyAlignment="1" applyProtection="1">
      <alignment horizontal="right"/>
    </xf>
    <xf numFmtId="0" fontId="4" fillId="0" borderId="0" xfId="47" applyAlignment="1" applyProtection="1">
      <alignment wrapText="1"/>
    </xf>
    <xf numFmtId="0" fontId="53" fillId="0" borderId="0" xfId="47" applyFont="1" applyProtection="1"/>
    <xf numFmtId="0" fontId="54" fillId="0" borderId="0" xfId="47" applyFont="1" applyProtection="1"/>
    <xf numFmtId="0" fontId="51" fillId="0" borderId="0" xfId="47" applyFont="1" applyAlignment="1" applyProtection="1">
      <alignment horizontal="center"/>
    </xf>
    <xf numFmtId="0" fontId="4" fillId="0" borderId="0" xfId="47" applyAlignment="1">
      <alignment horizontal="right"/>
    </xf>
    <xf numFmtId="0" fontId="7" fillId="0" borderId="0" xfId="47" applyFont="1" applyAlignment="1">
      <alignment horizontal="right"/>
    </xf>
    <xf numFmtId="0" fontId="5" fillId="0" borderId="0" xfId="47" applyFont="1" applyAlignment="1">
      <alignment horizontal="right"/>
    </xf>
    <xf numFmtId="166" fontId="7" fillId="26" borderId="40" xfId="28" applyNumberFormat="1" applyFont="1" applyFill="1" applyBorder="1" applyAlignment="1" applyProtection="1">
      <alignment horizontal="right"/>
      <protection locked="0"/>
    </xf>
    <xf numFmtId="44" fontId="7" fillId="26" borderId="10" xfId="28" applyNumberFormat="1" applyFont="1" applyFill="1" applyBorder="1" applyAlignment="1" applyProtection="1">
      <alignment horizontal="right"/>
      <protection locked="0"/>
    </xf>
    <xf numFmtId="166" fontId="7" fillId="26" borderId="10" xfId="28" applyNumberFormat="1" applyFont="1" applyFill="1" applyBorder="1" applyAlignment="1" applyProtection="1">
      <alignment horizontal="right"/>
      <protection locked="0"/>
    </xf>
    <xf numFmtId="0" fontId="36" fillId="0" borderId="0" xfId="39" applyFont="1" applyFill="1" applyAlignment="1">
      <alignment horizontal="left" vertical="center" indent="2"/>
    </xf>
    <xf numFmtId="0" fontId="39" fillId="0" borderId="0" xfId="47" applyFont="1" applyAlignment="1">
      <alignment horizontal="left"/>
    </xf>
    <xf numFmtId="0" fontId="4" fillId="0" borderId="0" xfId="39" quotePrefix="1" applyFill="1" applyAlignment="1">
      <alignment horizontal="right"/>
    </xf>
    <xf numFmtId="176" fontId="10" fillId="26" borderId="40" xfId="29" applyNumberFormat="1" applyFont="1" applyFill="1" applyBorder="1" applyProtection="1"/>
    <xf numFmtId="0" fontId="48" fillId="0" borderId="0" xfId="39" applyFont="1" applyFill="1" applyAlignment="1" applyProtection="1">
      <alignment horizontal="right"/>
    </xf>
    <xf numFmtId="0" fontId="7" fillId="0" borderId="0" xfId="47" applyFont="1" applyAlignment="1">
      <alignment horizontal="left"/>
    </xf>
    <xf numFmtId="169" fontId="7" fillId="26" borderId="10" xfId="28" applyNumberFormat="1" applyFont="1" applyFill="1" applyBorder="1" applyAlignment="1" applyProtection="1">
      <alignment horizontal="left"/>
      <protection locked="0"/>
    </xf>
    <xf numFmtId="0" fontId="4" fillId="0" borderId="0" xfId="47" applyAlignment="1">
      <alignment wrapText="1"/>
    </xf>
    <xf numFmtId="0" fontId="54" fillId="0" borderId="0" xfId="47" applyFont="1"/>
    <xf numFmtId="0" fontId="51" fillId="0" borderId="0" xfId="47" applyFont="1" applyAlignment="1">
      <alignment horizontal="center"/>
    </xf>
    <xf numFmtId="0" fontId="36" fillId="0" borderId="0" xfId="47" applyFont="1" applyAlignment="1">
      <alignment horizontal="left"/>
    </xf>
    <xf numFmtId="169" fontId="7" fillId="25" borderId="35" xfId="29" applyNumberFormat="1" applyFont="1" applyFill="1" applyBorder="1" applyProtection="1">
      <protection locked="0"/>
    </xf>
    <xf numFmtId="169" fontId="7" fillId="25" borderId="25" xfId="29" applyNumberFormat="1" applyFont="1" applyFill="1" applyBorder="1" applyProtection="1">
      <protection locked="0"/>
    </xf>
    <xf numFmtId="169" fontId="7" fillId="25" borderId="46" xfId="29" applyNumberFormat="1" applyFont="1" applyFill="1" applyBorder="1" applyProtection="1">
      <protection locked="0"/>
    </xf>
    <xf numFmtId="169" fontId="7" fillId="25" borderId="47" xfId="29" applyNumberFormat="1" applyFont="1" applyFill="1" applyBorder="1" applyProtection="1">
      <protection locked="0"/>
    </xf>
    <xf numFmtId="169" fontId="7" fillId="25" borderId="39" xfId="29" applyNumberFormat="1" applyFont="1" applyFill="1" applyBorder="1" applyProtection="1">
      <protection locked="0"/>
    </xf>
    <xf numFmtId="169" fontId="7" fillId="25" borderId="44" xfId="29" applyNumberFormat="1" applyFont="1" applyFill="1" applyBorder="1" applyProtection="1">
      <protection locked="0"/>
    </xf>
    <xf numFmtId="169" fontId="7" fillId="25" borderId="37" xfId="29" applyNumberFormat="1" applyFont="1" applyFill="1" applyBorder="1" applyProtection="1">
      <protection locked="0"/>
    </xf>
    <xf numFmtId="169" fontId="7" fillId="25" borderId="29" xfId="29" applyNumberFormat="1" applyFont="1" applyFill="1" applyBorder="1" applyProtection="1">
      <protection locked="0"/>
    </xf>
    <xf numFmtId="169" fontId="7" fillId="25" borderId="48" xfId="29" applyNumberFormat="1" applyFont="1" applyFill="1" applyBorder="1" applyProtection="1">
      <protection locked="0"/>
    </xf>
    <xf numFmtId="171" fontId="5" fillId="0" borderId="0" xfId="0" applyNumberFormat="1" applyFont="1" applyAlignment="1">
      <alignment horizontal="right"/>
    </xf>
    <xf numFmtId="0" fontId="7" fillId="0" borderId="0" xfId="0" applyFont="1" applyAlignment="1">
      <alignment horizontal="left" indent="1"/>
    </xf>
    <xf numFmtId="178" fontId="7" fillId="26" borderId="10" xfId="29" applyNumberFormat="1" applyFont="1" applyFill="1" applyBorder="1" applyProtection="1">
      <protection locked="0"/>
    </xf>
    <xf numFmtId="0" fontId="4" fillId="0" borderId="0" xfId="39" applyFill="1"/>
    <xf numFmtId="0" fontId="51" fillId="0" borderId="0" xfId="47" applyFont="1"/>
    <xf numFmtId="43" fontId="4" fillId="0" borderId="0" xfId="39" applyNumberFormat="1" applyFill="1" applyAlignment="1">
      <alignment horizontal="left" vertical="top"/>
    </xf>
    <xf numFmtId="0" fontId="6" fillId="0" borderId="0" xfId="47" applyFont="1" applyAlignment="1">
      <alignment horizontal="left"/>
    </xf>
    <xf numFmtId="43" fontId="54" fillId="0" borderId="0" xfId="47" applyNumberFormat="1" applyFont="1" applyAlignment="1">
      <alignment horizontal="left"/>
    </xf>
    <xf numFmtId="0" fontId="54" fillId="0" borderId="0" xfId="47" applyFont="1" applyAlignment="1">
      <alignment horizontal="left"/>
    </xf>
    <xf numFmtId="0" fontId="51" fillId="0" borderId="0" xfId="47" applyFont="1" applyAlignment="1">
      <alignment horizontal="right"/>
    </xf>
    <xf numFmtId="0" fontId="55" fillId="0" borderId="0" xfId="47" applyFont="1" applyAlignment="1">
      <alignment horizontal="left"/>
    </xf>
    <xf numFmtId="171" fontId="5" fillId="0" borderId="0" xfId="47" applyNumberFormat="1" applyFont="1"/>
    <xf numFmtId="0" fontId="52" fillId="0" borderId="0" xfId="47" applyFont="1" applyAlignment="1">
      <alignment horizontal="left"/>
    </xf>
    <xf numFmtId="0" fontId="9" fillId="0" borderId="0" xfId="47" applyFont="1" applyAlignment="1">
      <alignment horizontal="left"/>
    </xf>
    <xf numFmtId="0" fontId="51" fillId="0" borderId="0" xfId="0" applyFont="1"/>
    <xf numFmtId="0" fontId="7" fillId="0" borderId="0" xfId="47" applyFont="1" applyAlignment="1">
      <alignment horizontal="left" wrapText="1" indent="1"/>
    </xf>
    <xf numFmtId="0" fontId="7" fillId="0" borderId="0" xfId="47" applyFont="1" applyAlignment="1">
      <alignment horizontal="center"/>
    </xf>
    <xf numFmtId="0" fontId="54" fillId="0" borderId="0" xfId="47" applyFont="1" applyAlignment="1">
      <alignment horizontal="center"/>
    </xf>
    <xf numFmtId="165" fontId="7" fillId="25" borderId="10" xfId="47" applyNumberFormat="1" applyFont="1" applyFill="1" applyBorder="1" applyAlignment="1" applyProtection="1">
      <alignment horizontal="left"/>
      <protection locked="0"/>
    </xf>
    <xf numFmtId="14" fontId="51" fillId="0" borderId="0" xfId="47" applyNumberFormat="1" applyFont="1"/>
    <xf numFmtId="37" fontId="7" fillId="26" borderId="10" xfId="28" applyNumberFormat="1" applyFont="1" applyFill="1" applyBorder="1" applyAlignment="1" applyProtection="1">
      <alignment horizontal="left"/>
      <protection locked="0"/>
    </xf>
    <xf numFmtId="0" fontId="6" fillId="0" borderId="0" xfId="40" applyFont="1" applyFill="1"/>
    <xf numFmtId="0" fontId="7" fillId="0" borderId="0" xfId="40" applyFont="1" applyFill="1"/>
    <xf numFmtId="3" fontId="54" fillId="0" borderId="0" xfId="47" applyNumberFormat="1" applyFont="1" applyAlignment="1">
      <alignment horizontal="right"/>
    </xf>
    <xf numFmtId="0" fontId="4" fillId="0" borderId="0" xfId="47" quotePrefix="1" applyAlignment="1">
      <alignment horizontal="right"/>
    </xf>
    <xf numFmtId="0" fontId="7" fillId="0" borderId="0" xfId="47" applyFont="1" applyAlignment="1">
      <alignment horizontal="justify" wrapText="1"/>
    </xf>
    <xf numFmtId="169" fontId="9" fillId="25" borderId="40" xfId="47" applyNumberFormat="1" applyFont="1" applyFill="1" applyBorder="1" applyAlignment="1" applyProtection="1">
      <alignment horizontal="right"/>
      <protection locked="0"/>
    </xf>
    <xf numFmtId="0" fontId="7" fillId="0" borderId="0" xfId="47" applyFont="1" applyAlignment="1">
      <alignment horizontal="left" wrapText="1"/>
    </xf>
    <xf numFmtId="0" fontId="7" fillId="0" borderId="0" xfId="47" applyFont="1" applyAlignment="1">
      <alignment wrapText="1"/>
    </xf>
    <xf numFmtId="0" fontId="7" fillId="23" borderId="0" xfId="47" applyFont="1" applyFill="1"/>
    <xf numFmtId="0" fontId="4" fillId="27" borderId="0" xfId="47" applyFill="1"/>
    <xf numFmtId="0" fontId="7" fillId="0" borderId="0" xfId="47" applyFont="1" applyAlignment="1">
      <alignment horizontal="justify" vertical="top" wrapText="1"/>
    </xf>
    <xf numFmtId="0" fontId="5" fillId="28" borderId="33" xfId="47" applyFont="1" applyFill="1" applyBorder="1" applyAlignment="1">
      <alignment horizontal="centerContinuous" vertical="top" wrapText="1"/>
    </xf>
    <xf numFmtId="0" fontId="5" fillId="28" borderId="34" xfId="47" applyFont="1" applyFill="1" applyBorder="1" applyAlignment="1">
      <alignment horizontal="centerContinuous" vertical="top" wrapText="1"/>
    </xf>
    <xf numFmtId="0" fontId="6" fillId="0" borderId="0" xfId="47" applyFont="1" applyAlignment="1">
      <alignment horizontal="left" wrapText="1"/>
    </xf>
    <xf numFmtId="0" fontId="6" fillId="29" borderId="15" xfId="47" applyFont="1" applyFill="1" applyBorder="1" applyAlignment="1">
      <alignment horizontal="center" wrapText="1"/>
    </xf>
    <xf numFmtId="0" fontId="6" fillId="29" borderId="18" xfId="47" applyFont="1" applyFill="1" applyBorder="1" applyAlignment="1">
      <alignment horizontal="center" wrapText="1"/>
    </xf>
    <xf numFmtId="0" fontId="7" fillId="0" borderId="35" xfId="47" applyFont="1" applyBorder="1" applyAlignment="1">
      <alignment horizontal="left" vertical="center" wrapText="1"/>
    </xf>
    <xf numFmtId="0" fontId="7" fillId="0" borderId="36" xfId="47" applyFont="1" applyBorder="1" applyAlignment="1">
      <alignment horizontal="left" vertical="center" wrapText="1"/>
    </xf>
    <xf numFmtId="0" fontId="7" fillId="0" borderId="37" xfId="47" applyFont="1" applyBorder="1" applyAlignment="1">
      <alignment horizontal="left" vertical="center" wrapText="1"/>
    </xf>
    <xf numFmtId="0" fontId="7" fillId="0" borderId="10" xfId="47" applyFont="1" applyBorder="1"/>
    <xf numFmtId="0" fontId="7" fillId="0" borderId="19" xfId="47" applyFont="1" applyBorder="1"/>
    <xf numFmtId="0" fontId="7" fillId="0" borderId="15" xfId="47" applyFont="1" applyBorder="1"/>
    <xf numFmtId="0" fontId="48" fillId="0" borderId="0" xfId="47" applyFont="1"/>
    <xf numFmtId="0" fontId="13" fillId="27" borderId="0" xfId="47" applyFont="1" applyFill="1" applyAlignment="1">
      <alignment horizontal="right"/>
    </xf>
    <xf numFmtId="0" fontId="49" fillId="0" borderId="0" xfId="39" applyFont="1" applyFill="1" applyAlignment="1">
      <alignment horizontal="left" vertical="top"/>
    </xf>
    <xf numFmtId="43" fontId="57" fillId="0" borderId="0" xfId="39" applyNumberFormat="1" applyFont="1" applyFill="1"/>
    <xf numFmtId="44" fontId="6" fillId="0" borderId="0" xfId="47" applyNumberFormat="1" applyFont="1" applyAlignment="1">
      <alignment horizontal="left"/>
    </xf>
    <xf numFmtId="0" fontId="7" fillId="29" borderId="11" xfId="47" applyFont="1" applyFill="1" applyBorder="1" applyAlignment="1">
      <alignment horizontal="center" vertical="center"/>
    </xf>
    <xf numFmtId="1" fontId="7" fillId="0" borderId="11" xfId="47" applyNumberFormat="1" applyFont="1" applyBorder="1" applyAlignment="1">
      <alignment horizontal="center"/>
    </xf>
    <xf numFmtId="1" fontId="6" fillId="0" borderId="0" xfId="47" applyNumberFormat="1" applyFont="1" applyAlignment="1">
      <alignment horizontal="center"/>
    </xf>
    <xf numFmtId="1" fontId="6" fillId="0" borderId="0" xfId="47" applyNumberFormat="1" applyFont="1" applyAlignment="1">
      <alignment horizontal="left"/>
    </xf>
    <xf numFmtId="1" fontId="7" fillId="0" borderId="0" xfId="47" applyNumberFormat="1" applyFont="1" applyAlignment="1">
      <alignment horizontal="center"/>
    </xf>
    <xf numFmtId="0" fontId="4" fillId="29" borderId="21" xfId="47" applyFill="1" applyBorder="1" applyAlignment="1">
      <alignment horizontal="center" vertical="center" wrapText="1"/>
    </xf>
    <xf numFmtId="0" fontId="4" fillId="29" borderId="22" xfId="47" applyFill="1" applyBorder="1" applyAlignment="1">
      <alignment horizontal="center" vertical="center" wrapText="1"/>
    </xf>
    <xf numFmtId="0" fontId="4" fillId="29" borderId="23" xfId="47" applyFill="1" applyBorder="1" applyAlignment="1">
      <alignment horizontal="center" vertical="center" wrapText="1"/>
    </xf>
    <xf numFmtId="0" fontId="4" fillId="30" borderId="11" xfId="47" applyFill="1" applyBorder="1" applyAlignment="1">
      <alignment horizontal="center"/>
    </xf>
    <xf numFmtId="164" fontId="4" fillId="26" borderId="42" xfId="28" applyNumberFormat="1" applyFont="1" applyFill="1" applyBorder="1" applyProtection="1">
      <protection locked="0"/>
    </xf>
    <xf numFmtId="0" fontId="4" fillId="0" borderId="15" xfId="47" applyBorder="1"/>
    <xf numFmtId="1" fontId="7" fillId="0" borderId="41" xfId="47" applyNumberFormat="1" applyFont="1" applyBorder="1" applyAlignment="1">
      <alignment horizontal="center"/>
    </xf>
    <xf numFmtId="0" fontId="7" fillId="0" borderId="41" xfId="47" applyFont="1" applyBorder="1"/>
    <xf numFmtId="0" fontId="4" fillId="29" borderId="11" xfId="47" applyFill="1" applyBorder="1" applyAlignment="1">
      <alignment horizontal="center" vertical="center" wrapText="1"/>
    </xf>
    <xf numFmtId="0" fontId="4" fillId="0" borderId="12" xfId="47" applyBorder="1" applyAlignment="1">
      <alignment horizontal="center"/>
    </xf>
    <xf numFmtId="0" fontId="4" fillId="0" borderId="13" xfId="47" applyBorder="1" applyAlignment="1">
      <alignment horizontal="center"/>
    </xf>
    <xf numFmtId="0" fontId="4" fillId="0" borderId="14" xfId="47" applyBorder="1" applyAlignment="1">
      <alignment horizontal="center"/>
    </xf>
    <xf numFmtId="0" fontId="4" fillId="0" borderId="11" xfId="47" applyBorder="1" applyAlignment="1">
      <alignment horizontal="center"/>
    </xf>
    <xf numFmtId="164" fontId="4" fillId="0" borderId="11" xfId="28" applyNumberFormat="1" applyFont="1" applyFill="1" applyBorder="1" applyAlignment="1" applyProtection="1">
      <alignment horizontal="center"/>
    </xf>
    <xf numFmtId="166" fontId="4" fillId="0" borderId="11" xfId="43" applyNumberFormat="1" applyFont="1" applyFill="1" applyBorder="1" applyAlignment="1" applyProtection="1">
      <alignment horizontal="right"/>
    </xf>
    <xf numFmtId="0" fontId="4" fillId="0" borderId="0" xfId="39" quotePrefix="1" applyFill="1" applyAlignment="1">
      <alignment horizontal="left"/>
    </xf>
    <xf numFmtId="41" fontId="9" fillId="25" borderId="10" xfId="47" applyNumberFormat="1" applyFont="1" applyFill="1" applyBorder="1" applyAlignment="1" applyProtection="1">
      <alignment horizontal="left"/>
      <protection locked="0"/>
    </xf>
    <xf numFmtId="41" fontId="7" fillId="25" borderId="10" xfId="47" applyNumberFormat="1" applyFont="1" applyFill="1" applyBorder="1" applyAlignment="1" applyProtection="1">
      <alignment horizontal="left"/>
      <protection locked="0"/>
    </xf>
    <xf numFmtId="0" fontId="61" fillId="0" borderId="0" xfId="47" applyFont="1" applyAlignment="1">
      <alignment horizontal="left"/>
    </xf>
    <xf numFmtId="41" fontId="50" fillId="25" borderId="10" xfId="72" applyNumberFormat="1" applyFill="1" applyBorder="1" applyAlignment="1" applyProtection="1">
      <alignment horizontal="left"/>
      <protection locked="0"/>
    </xf>
    <xf numFmtId="41" fontId="7" fillId="25" borderId="10" xfId="28" applyNumberFormat="1" applyFont="1" applyFill="1" applyBorder="1" applyAlignment="1" applyProtection="1">
      <alignment horizontal="left"/>
      <protection locked="0"/>
    </xf>
    <xf numFmtId="41" fontId="9" fillId="25" borderId="10" xfId="47" applyNumberFormat="1" applyFont="1" applyFill="1" applyBorder="1" applyAlignment="1" applyProtection="1">
      <alignment horizontal="left" wrapText="1"/>
      <protection locked="0"/>
    </xf>
    <xf numFmtId="0" fontId="48" fillId="0" borderId="0" xfId="39" applyFont="1" applyFill="1"/>
    <xf numFmtId="41" fontId="9" fillId="0" borderId="10" xfId="47" applyNumberFormat="1" applyFont="1" applyBorder="1" applyAlignment="1">
      <alignment horizontal="left"/>
    </xf>
    <xf numFmtId="0" fontId="6" fillId="0" borderId="0" xfId="0" applyFont="1"/>
    <xf numFmtId="0" fontId="7" fillId="26" borderId="10" xfId="0" applyFont="1" applyFill="1" applyBorder="1" applyAlignment="1" applyProtection="1">
      <alignment horizontal="right" indent="1"/>
      <protection locked="0"/>
    </xf>
    <xf numFmtId="0" fontId="6" fillId="0" borderId="0" xfId="39" applyFont="1" applyFill="1" applyAlignment="1">
      <alignment horizontal="right"/>
    </xf>
    <xf numFmtId="0" fontId="4" fillId="0" borderId="0" xfId="0" applyFont="1" applyAlignment="1">
      <alignment horizontal="left" indent="1"/>
    </xf>
    <xf numFmtId="0" fontId="8" fillId="27" borderId="0" xfId="71" applyFont="1" applyFill="1"/>
    <xf numFmtId="0" fontId="8" fillId="0" borderId="0" xfId="71" applyFont="1"/>
    <xf numFmtId="49" fontId="7" fillId="0" borderId="0" xfId="47" applyNumberFormat="1" applyFont="1" applyAlignment="1">
      <alignment horizontal="justify" wrapText="1"/>
    </xf>
    <xf numFmtId="0" fontId="45" fillId="0" borderId="0" xfId="47" applyFont="1"/>
    <xf numFmtId="176" fontId="7" fillId="26" borderId="40" xfId="29" applyNumberFormat="1" applyFont="1" applyFill="1" applyBorder="1" applyProtection="1">
      <protection locked="0"/>
    </xf>
    <xf numFmtId="0" fontId="49" fillId="0" borderId="0" xfId="39" applyFont="1" applyFill="1" applyAlignment="1">
      <alignment horizontal="left" vertical="top" indent="2"/>
    </xf>
    <xf numFmtId="43" fontId="7" fillId="26" borderId="10" xfId="28" applyFont="1" applyFill="1" applyBorder="1" applyAlignment="1" applyProtection="1">
      <alignment horizontal="right"/>
      <protection locked="0"/>
    </xf>
    <xf numFmtId="0" fontId="7" fillId="0" borderId="10" xfId="47" applyFont="1" applyBorder="1" applyAlignment="1">
      <alignment horizontal="center"/>
    </xf>
    <xf numFmtId="0" fontId="7" fillId="0" borderId="38" xfId="47" applyFont="1" applyBorder="1" applyAlignment="1">
      <alignment horizontal="center"/>
    </xf>
    <xf numFmtId="43" fontId="7" fillId="26" borderId="38" xfId="28" applyFont="1" applyFill="1" applyBorder="1" applyAlignment="1" applyProtection="1">
      <alignment horizontal="right"/>
      <protection locked="0"/>
    </xf>
    <xf numFmtId="43" fontId="7" fillId="0" borderId="0" xfId="28" applyFont="1" applyFill="1" applyBorder="1" applyAlignment="1" applyProtection="1">
      <alignment horizontal="right"/>
    </xf>
    <xf numFmtId="0" fontId="54" fillId="0" borderId="0" xfId="47" applyFont="1" applyAlignment="1">
      <alignment horizontal="right"/>
    </xf>
    <xf numFmtId="0" fontId="6" fillId="29" borderId="21" xfId="0" applyFont="1" applyFill="1" applyBorder="1" applyAlignment="1" applyProtection="1">
      <alignment horizontal="center" wrapText="1"/>
    </xf>
    <xf numFmtId="0" fontId="54" fillId="0" borderId="0" xfId="47" quotePrefix="1" applyFont="1" applyAlignment="1">
      <alignment horizontal="right"/>
    </xf>
    <xf numFmtId="0" fontId="6" fillId="29" borderId="21" xfId="47" applyFont="1" applyFill="1" applyBorder="1" applyAlignment="1">
      <alignment horizontal="center"/>
    </xf>
    <xf numFmtId="0" fontId="6" fillId="29" borderId="23" xfId="47" applyFont="1" applyFill="1" applyBorder="1" applyAlignment="1">
      <alignment horizontal="center" wrapText="1"/>
    </xf>
    <xf numFmtId="0" fontId="7" fillId="0" borderId="30" xfId="47" applyFont="1" applyBorder="1" applyAlignment="1">
      <alignment horizontal="center"/>
    </xf>
    <xf numFmtId="44" fontId="4" fillId="25" borderId="25" xfId="29" applyFont="1" applyFill="1" applyBorder="1" applyProtection="1">
      <protection locked="0"/>
    </xf>
    <xf numFmtId="0" fontId="7" fillId="0" borderId="31" xfId="47" applyFont="1" applyBorder="1" applyAlignment="1">
      <alignment horizontal="center"/>
    </xf>
    <xf numFmtId="44" fontId="4" fillId="25" borderId="39" xfId="29" applyFont="1" applyFill="1" applyBorder="1" applyProtection="1">
      <protection locked="0"/>
    </xf>
    <xf numFmtId="0" fontId="7" fillId="0" borderId="32" xfId="47" applyFont="1" applyBorder="1" applyAlignment="1">
      <alignment horizontal="center"/>
    </xf>
    <xf numFmtId="44" fontId="4" fillId="25" borderId="50" xfId="29" applyFont="1" applyFill="1" applyBorder="1" applyProtection="1">
      <protection locked="0"/>
    </xf>
    <xf numFmtId="0" fontId="7" fillId="0" borderId="19" xfId="47" applyFont="1" applyBorder="1" applyAlignment="1">
      <alignment horizontal="right"/>
    </xf>
    <xf numFmtId="3" fontId="4" fillId="25" borderId="10" xfId="28" applyNumberFormat="1" applyFont="1" applyFill="1" applyBorder="1" applyAlignment="1" applyProtection="1">
      <alignment horizontal="right"/>
      <protection locked="0"/>
    </xf>
    <xf numFmtId="41" fontId="4" fillId="25" borderId="10" xfId="28" applyNumberFormat="1" applyFont="1" applyFill="1" applyBorder="1" applyAlignment="1" applyProtection="1">
      <alignment horizontal="right"/>
      <protection locked="0"/>
    </xf>
    <xf numFmtId="172" fontId="7" fillId="25" borderId="11" xfId="29" applyNumberFormat="1" applyFont="1" applyFill="1" applyBorder="1" applyProtection="1">
      <protection locked="0"/>
    </xf>
    <xf numFmtId="0" fontId="57" fillId="0" borderId="0" xfId="39" applyFont="1" applyFill="1" applyAlignment="1" applyProtection="1">
      <alignment horizontal="left" vertical="top"/>
    </xf>
    <xf numFmtId="0" fontId="57" fillId="0" borderId="0" xfId="47" applyFont="1" applyProtection="1"/>
    <xf numFmtId="0" fontId="6" fillId="0" borderId="0" xfId="47" applyFont="1" applyAlignment="1" applyProtection="1">
      <alignment horizontal="left" wrapText="1"/>
    </xf>
    <xf numFmtId="0" fontId="51" fillId="0" borderId="0" xfId="47" applyFont="1" applyProtection="1"/>
    <xf numFmtId="0" fontId="4" fillId="0" borderId="0" xfId="47" applyAlignment="1" applyProtection="1">
      <alignment vertical="top" wrapText="1"/>
    </xf>
    <xf numFmtId="0" fontId="54" fillId="0" borderId="0" xfId="47" applyFont="1" applyAlignment="1" applyProtection="1">
      <alignment horizontal="right"/>
    </xf>
    <xf numFmtId="0" fontId="6" fillId="29" borderId="21" xfId="47" applyFont="1" applyFill="1" applyBorder="1" applyAlignment="1" applyProtection="1">
      <alignment horizontal="center" wrapText="1"/>
    </xf>
    <xf numFmtId="171" fontId="5" fillId="0" borderId="0" xfId="47" quotePrefix="1" applyNumberFormat="1" applyFont="1" applyAlignment="1" applyProtection="1">
      <alignment horizontal="right"/>
    </xf>
    <xf numFmtId="0" fontId="6" fillId="0" borderId="10" xfId="47" quotePrefix="1" applyFont="1" applyBorder="1" applyAlignment="1" applyProtection="1">
      <alignment horizontal="left" indent="1"/>
    </xf>
    <xf numFmtId="0" fontId="36" fillId="0" borderId="0" xfId="39" applyFont="1" applyFill="1" applyAlignment="1">
      <alignment horizontal="left" vertical="top" wrapText="1" indent="2"/>
    </xf>
    <xf numFmtId="43" fontId="54" fillId="0" borderId="0" xfId="39" applyNumberFormat="1" applyFont="1" applyFill="1" applyAlignment="1">
      <alignment horizontal="left"/>
    </xf>
    <xf numFmtId="3" fontId="4" fillId="0" borderId="10" xfId="28" applyNumberFormat="1" applyFont="1" applyFill="1" applyBorder="1" applyAlignment="1" applyProtection="1">
      <alignment horizontal="right"/>
      <protection locked="0"/>
    </xf>
    <xf numFmtId="41" fontId="4" fillId="0" borderId="10" xfId="28" applyNumberFormat="1" applyFont="1" applyFill="1" applyBorder="1" applyAlignment="1" applyProtection="1">
      <alignment horizontal="right"/>
      <protection locked="0"/>
    </xf>
    <xf numFmtId="166" fontId="7" fillId="25" borderId="51" xfId="28" applyNumberFormat="1" applyFont="1" applyFill="1" applyBorder="1" applyAlignment="1" applyProtection="1">
      <protection locked="0"/>
    </xf>
    <xf numFmtId="166" fontId="7" fillId="25" borderId="14" xfId="28" applyNumberFormat="1" applyFont="1" applyFill="1" applyBorder="1" applyAlignment="1" applyProtection="1">
      <protection locked="0"/>
    </xf>
    <xf numFmtId="0" fontId="5" fillId="0" borderId="0" xfId="39" applyFont="1" applyFill="1" applyAlignment="1" applyProtection="1">
      <alignment horizontal="right"/>
    </xf>
    <xf numFmtId="0" fontId="37" fillId="0" borderId="0" xfId="47" applyFont="1" applyProtection="1"/>
    <xf numFmtId="0" fontId="6" fillId="0" borderId="0" xfId="39" applyFont="1" applyFill="1" applyAlignment="1" applyProtection="1">
      <alignment horizontal="right"/>
    </xf>
    <xf numFmtId="0" fontId="6" fillId="29" borderId="11" xfId="47" applyFont="1" applyFill="1" applyBorder="1" applyAlignment="1" applyProtection="1">
      <alignment horizontal="right" wrapText="1"/>
    </xf>
    <xf numFmtId="0" fontId="7" fillId="0" borderId="35" xfId="47" applyFont="1" applyBorder="1" applyAlignment="1" applyProtection="1">
      <alignment horizontal="center"/>
    </xf>
    <xf numFmtId="0" fontId="7" fillId="0" borderId="36" xfId="47" applyFont="1" applyBorder="1" applyAlignment="1" applyProtection="1">
      <alignment horizontal="center"/>
    </xf>
    <xf numFmtId="0" fontId="7" fillId="0" borderId="37" xfId="47" applyFont="1" applyBorder="1" applyAlignment="1" applyProtection="1">
      <alignment horizontal="center"/>
    </xf>
    <xf numFmtId="0" fontId="4" fillId="25" borderId="40" xfId="0" applyFont="1" applyFill="1" applyBorder="1" applyAlignment="1" applyProtection="1">
      <alignment horizontal="left" vertical="top" wrapText="1"/>
      <protection locked="0"/>
    </xf>
    <xf numFmtId="0" fontId="4" fillId="25" borderId="34" xfId="0" applyFont="1" applyFill="1" applyBorder="1" applyAlignment="1" applyProtection="1">
      <alignment horizontal="left" vertical="top" wrapText="1"/>
      <protection locked="0"/>
    </xf>
    <xf numFmtId="0" fontId="62" fillId="0" borderId="0" xfId="47" applyFont="1"/>
    <xf numFmtId="0" fontId="37" fillId="0" borderId="0" xfId="47" applyFont="1" applyAlignment="1">
      <alignment vertical="top" wrapText="1"/>
    </xf>
    <xf numFmtId="0" fontId="63" fillId="0" borderId="0" xfId="47" quotePrefix="1" applyFont="1"/>
    <xf numFmtId="0" fontId="57" fillId="0" borderId="0" xfId="39" applyFont="1" applyFill="1" applyAlignment="1">
      <alignment horizontal="left" vertical="top"/>
    </xf>
    <xf numFmtId="0" fontId="57" fillId="0" borderId="0" xfId="47" applyFont="1"/>
    <xf numFmtId="0" fontId="6" fillId="29" borderId="33" xfId="47" applyFont="1" applyFill="1" applyBorder="1" applyAlignment="1">
      <alignment horizontal="center" wrapText="1"/>
    </xf>
    <xf numFmtId="0" fontId="6" fillId="29" borderId="40" xfId="47" applyFont="1" applyFill="1" applyBorder="1" applyAlignment="1">
      <alignment horizontal="center" wrapText="1"/>
    </xf>
    <xf numFmtId="0" fontId="6" fillId="29" borderId="34" xfId="47" applyFont="1" applyFill="1" applyBorder="1" applyAlignment="1">
      <alignment horizontal="center"/>
    </xf>
    <xf numFmtId="41" fontId="9" fillId="25" borderId="25" xfId="47" applyNumberFormat="1" applyFont="1" applyFill="1" applyBorder="1" applyAlignment="1" applyProtection="1">
      <alignment horizontal="left" vertical="top" wrapText="1"/>
      <protection locked="0"/>
    </xf>
    <xf numFmtId="41" fontId="9" fillId="25" borderId="27" xfId="47" applyNumberFormat="1" applyFont="1" applyFill="1" applyBorder="1" applyAlignment="1" applyProtection="1">
      <alignment horizontal="left" wrapText="1"/>
      <protection locked="0"/>
    </xf>
    <xf numFmtId="41" fontId="9" fillId="25" borderId="29" xfId="47" applyNumberFormat="1" applyFont="1" applyFill="1" applyBorder="1" applyAlignment="1" applyProtection="1">
      <alignment horizontal="left" wrapText="1"/>
      <protection locked="0"/>
    </xf>
    <xf numFmtId="179" fontId="4" fillId="0" borderId="0" xfId="47" applyNumberFormat="1" applyAlignment="1">
      <alignment vertical="top"/>
    </xf>
    <xf numFmtId="170" fontId="7" fillId="26" borderId="35" xfId="47" applyNumberFormat="1" applyFont="1" applyFill="1" applyBorder="1" applyAlignment="1" applyProtection="1">
      <alignment horizontal="center" vertical="top"/>
      <protection locked="0"/>
    </xf>
    <xf numFmtId="44" fontId="7" fillId="25" borderId="52" xfId="29" applyFont="1" applyFill="1" applyBorder="1" applyAlignment="1" applyProtection="1">
      <alignment vertical="top"/>
      <protection locked="0"/>
    </xf>
    <xf numFmtId="170" fontId="7" fillId="26" borderId="36" xfId="47" applyNumberFormat="1" applyFont="1" applyFill="1" applyBorder="1" applyAlignment="1" applyProtection="1">
      <alignment horizontal="center" vertical="top"/>
      <protection locked="0"/>
    </xf>
    <xf numFmtId="44" fontId="7" fillId="25" borderId="53" xfId="29" applyFont="1" applyFill="1" applyBorder="1" applyAlignment="1" applyProtection="1">
      <alignment vertical="top"/>
      <protection locked="0"/>
    </xf>
    <xf numFmtId="170" fontId="7" fillId="26" borderId="37" xfId="47" applyNumberFormat="1" applyFont="1" applyFill="1" applyBorder="1" applyAlignment="1" applyProtection="1">
      <alignment horizontal="center" vertical="top"/>
      <protection locked="0"/>
    </xf>
    <xf numFmtId="44" fontId="7" fillId="25" borderId="54" xfId="29" applyFont="1" applyFill="1" applyBorder="1" applyAlignment="1" applyProtection="1">
      <alignment vertical="top"/>
      <protection locked="0"/>
    </xf>
    <xf numFmtId="41" fontId="71" fillId="25" borderId="10" xfId="47" applyNumberFormat="1" applyFont="1" applyFill="1" applyBorder="1" applyAlignment="1" applyProtection="1">
      <alignment horizontal="left" wrapText="1"/>
      <protection locked="0"/>
    </xf>
    <xf numFmtId="0" fontId="66" fillId="0" borderId="0" xfId="73" applyFont="1" applyProtection="1"/>
    <xf numFmtId="0" fontId="32" fillId="0" borderId="0" xfId="73" applyFont="1" applyProtection="1"/>
    <xf numFmtId="0" fontId="67" fillId="31" borderId="11" xfId="73" applyFont="1" applyFill="1" applyBorder="1" applyAlignment="1" applyProtection="1">
      <alignment horizontal="center"/>
    </xf>
    <xf numFmtId="0" fontId="2" fillId="0" borderId="0" xfId="73" applyProtection="1"/>
    <xf numFmtId="0" fontId="66" fillId="0" borderId="0" xfId="77" applyFont="1" applyProtection="1"/>
    <xf numFmtId="0" fontId="32" fillId="0" borderId="0" xfId="73" applyFont="1" applyAlignment="1" applyProtection="1">
      <alignment horizontal="right"/>
    </xf>
    <xf numFmtId="0" fontId="68" fillId="0" borderId="0" xfId="73" applyFont="1" applyAlignment="1" applyProtection="1">
      <alignment horizontal="right"/>
    </xf>
    <xf numFmtId="0" fontId="69" fillId="0" borderId="0" xfId="73" applyFont="1" applyProtection="1"/>
    <xf numFmtId="180" fontId="69" fillId="0" borderId="0" xfId="73" applyNumberFormat="1" applyFont="1" applyAlignment="1" applyProtection="1">
      <alignment horizontal="left"/>
    </xf>
    <xf numFmtId="0" fontId="32" fillId="0" borderId="0" xfId="73" applyFont="1" applyFill="1" applyProtection="1"/>
    <xf numFmtId="41" fontId="32" fillId="31" borderId="0" xfId="39" applyNumberFormat="1" applyFont="1" applyFill="1" applyProtection="1"/>
    <xf numFmtId="0" fontId="67" fillId="0" borderId="0" xfId="73" applyFont="1" applyFill="1" applyProtection="1"/>
    <xf numFmtId="0" fontId="8" fillId="27" borderId="0" xfId="39" applyFont="1" applyFill="1" applyAlignment="1">
      <alignment horizontal="left" vertical="center"/>
    </xf>
    <xf numFmtId="0" fontId="31" fillId="0" borderId="0" xfId="47" applyFont="1"/>
    <xf numFmtId="0" fontId="5" fillId="0" borderId="0" xfId="47" applyFont="1" applyAlignment="1">
      <alignment horizontal="right" vertical="top"/>
    </xf>
    <xf numFmtId="0" fontId="6" fillId="0" borderId="0" xfId="47" applyFont="1" applyAlignment="1">
      <alignment horizontal="left" vertical="top"/>
    </xf>
    <xf numFmtId="0" fontId="7" fillId="0" borderId="0" xfId="47" applyFont="1" applyAlignment="1">
      <alignment horizontal="left" vertical="top" wrapText="1"/>
    </xf>
    <xf numFmtId="0" fontId="4" fillId="0" borderId="0" xfId="47" applyAlignment="1">
      <alignment vertical="top"/>
    </xf>
    <xf numFmtId="0" fontId="36" fillId="0" borderId="0" xfId="47" applyFont="1" applyAlignment="1">
      <alignment horizontal="left" vertical="top"/>
    </xf>
    <xf numFmtId="0" fontId="4" fillId="0" borderId="0" xfId="47" applyAlignment="1">
      <alignment horizontal="right" vertical="top"/>
    </xf>
    <xf numFmtId="0" fontId="4" fillId="0" borderId="0" xfId="47" applyAlignment="1">
      <alignment horizontal="left" vertical="top"/>
    </xf>
    <xf numFmtId="0" fontId="6" fillId="0" borderId="0" xfId="47" applyFont="1" applyAlignment="1">
      <alignment horizontal="left" vertical="top" wrapText="1"/>
    </xf>
    <xf numFmtId="0" fontId="64" fillId="0" borderId="0" xfId="47" applyFont="1" applyAlignment="1">
      <alignment horizontal="left" vertical="top"/>
    </xf>
    <xf numFmtId="41" fontId="70" fillId="31" borderId="0" xfId="0" applyNumberFormat="1" applyFont="1" applyFill="1" applyProtection="1"/>
    <xf numFmtId="41" fontId="32" fillId="31" borderId="0" xfId="0" applyNumberFormat="1" applyFont="1" applyFill="1" applyProtection="1"/>
    <xf numFmtId="167" fontId="70" fillId="31" borderId="0" xfId="28" applyNumberFormat="1" applyFont="1" applyFill="1" applyBorder="1" applyAlignment="1" applyProtection="1"/>
    <xf numFmtId="41" fontId="32" fillId="31" borderId="0" xfId="28" applyNumberFormat="1" applyFont="1" applyFill="1" applyBorder="1" applyAlignment="1" applyProtection="1"/>
    <xf numFmtId="166" fontId="70" fillId="31" borderId="0" xfId="43" applyNumberFormat="1" applyFont="1" applyFill="1" applyBorder="1" applyAlignment="1" applyProtection="1"/>
    <xf numFmtId="169" fontId="32" fillId="31" borderId="0" xfId="28" applyNumberFormat="1" applyFont="1" applyFill="1" applyBorder="1" applyAlignment="1" applyProtection="1"/>
    <xf numFmtId="181" fontId="32" fillId="31" borderId="0" xfId="0" applyNumberFormat="1" applyFont="1" applyFill="1" applyProtection="1"/>
    <xf numFmtId="181" fontId="32" fillId="31" borderId="0" xfId="29" applyNumberFormat="1" applyFont="1" applyFill="1" applyBorder="1" applyAlignment="1" applyProtection="1"/>
    <xf numFmtId="42" fontId="32" fillId="31" borderId="0" xfId="29" applyNumberFormat="1" applyFont="1" applyFill="1" applyBorder="1" applyAlignment="1" applyProtection="1"/>
    <xf numFmtId="41" fontId="32" fillId="31" borderId="0" xfId="29" applyNumberFormat="1" applyFont="1" applyFill="1" applyBorder="1" applyAlignment="1" applyProtection="1"/>
    <xf numFmtId="169" fontId="32" fillId="31" borderId="0" xfId="29" applyNumberFormat="1" applyFont="1" applyFill="1" applyBorder="1" applyAlignment="1" applyProtection="1"/>
    <xf numFmtId="44" fontId="32" fillId="31" borderId="0" xfId="29" applyFont="1" applyFill="1" applyBorder="1" applyAlignment="1" applyProtection="1"/>
    <xf numFmtId="166" fontId="32" fillId="31" borderId="0" xfId="29" applyNumberFormat="1" applyFont="1" applyFill="1" applyBorder="1" applyAlignment="1" applyProtection="1"/>
    <xf numFmtId="1" fontId="32" fillId="31" borderId="0" xfId="39" applyNumberFormat="1" applyFont="1" applyFill="1" applyAlignment="1" applyProtection="1">
      <alignment horizontal="left"/>
    </xf>
    <xf numFmtId="169" fontId="70" fillId="31" borderId="0" xfId="0" applyNumberFormat="1" applyFont="1" applyFill="1" applyProtection="1"/>
    <xf numFmtId="166" fontId="32" fillId="31" borderId="0" xfId="43" applyNumberFormat="1" applyFont="1" applyFill="1" applyBorder="1" applyAlignment="1" applyProtection="1"/>
    <xf numFmtId="3" fontId="32" fillId="31" borderId="0" xfId="28" applyNumberFormat="1" applyFont="1" applyFill="1" applyBorder="1" applyAlignment="1" applyProtection="1"/>
    <xf numFmtId="10" fontId="32" fillId="31" borderId="0" xfId="0" applyNumberFormat="1" applyFont="1" applyFill="1" applyProtection="1"/>
    <xf numFmtId="41" fontId="32" fillId="31" borderId="0" xfId="47" applyNumberFormat="1" applyFont="1" applyFill="1" applyProtection="1"/>
    <xf numFmtId="166" fontId="32" fillId="31" borderId="0" xfId="47" applyNumberFormat="1" applyFont="1" applyFill="1" applyProtection="1"/>
    <xf numFmtId="169" fontId="32" fillId="31" borderId="0" xfId="47" applyNumberFormat="1" applyFont="1" applyFill="1" applyProtection="1"/>
    <xf numFmtId="166" fontId="32" fillId="31" borderId="0" xfId="0" applyNumberFormat="1" applyFont="1" applyFill="1" applyProtection="1"/>
    <xf numFmtId="10" fontId="32" fillId="31" borderId="0" xfId="28" applyNumberFormat="1" applyFont="1" applyFill="1" applyBorder="1" applyAlignment="1" applyProtection="1"/>
    <xf numFmtId="166" fontId="32" fillId="31" borderId="0" xfId="28" applyNumberFormat="1" applyFont="1" applyFill="1" applyBorder="1" applyAlignment="1" applyProtection="1"/>
    <xf numFmtId="44" fontId="32" fillId="31" borderId="0" xfId="28" applyNumberFormat="1" applyFont="1" applyFill="1" applyBorder="1" applyAlignment="1" applyProtection="1"/>
    <xf numFmtId="164" fontId="32" fillId="31" borderId="0" xfId="28" applyNumberFormat="1" applyFont="1" applyFill="1" applyBorder="1" applyAlignment="1" applyProtection="1"/>
    <xf numFmtId="42" fontId="32" fillId="31" borderId="0" xfId="28" applyNumberFormat="1" applyFont="1" applyFill="1" applyBorder="1" applyAlignment="1" applyProtection="1"/>
    <xf numFmtId="43" fontId="32" fillId="31" borderId="0" xfId="28" applyFont="1" applyFill="1" applyBorder="1" applyAlignment="1" applyProtection="1"/>
    <xf numFmtId="0" fontId="72" fillId="0" borderId="0" xfId="47" applyFont="1"/>
    <xf numFmtId="0" fontId="7" fillId="0" borderId="41" xfId="0" quotePrefix="1" applyFont="1" applyFill="1" applyBorder="1" applyAlignment="1" applyProtection="1">
      <alignment horizontal="center"/>
    </xf>
    <xf numFmtId="43" fontId="0" fillId="0" borderId="0" xfId="0" applyNumberFormat="1" applyProtection="1"/>
    <xf numFmtId="0" fontId="1" fillId="0" borderId="0" xfId="73" applyFont="1" applyProtection="1"/>
    <xf numFmtId="182" fontId="7" fillId="26" borderId="10" xfId="28" applyNumberFormat="1" applyFont="1" applyFill="1" applyBorder="1" applyAlignment="1" applyProtection="1">
      <alignment horizontal="right"/>
      <protection locked="0"/>
    </xf>
    <xf numFmtId="182" fontId="7" fillId="25" borderId="40" xfId="43" applyNumberFormat="1" applyFont="1" applyFill="1" applyBorder="1" applyProtection="1">
      <protection locked="0"/>
    </xf>
    <xf numFmtId="14" fontId="72" fillId="0" borderId="0" xfId="47" applyNumberFormat="1" applyFont="1" applyAlignment="1">
      <alignment horizontal="left"/>
    </xf>
    <xf numFmtId="0" fontId="7" fillId="0" borderId="0" xfId="39" applyFont="1" applyFill="1" applyAlignment="1" applyProtection="1">
      <alignment horizontal="justify" vertical="top" wrapText="1"/>
    </xf>
    <xf numFmtId="0" fontId="4" fillId="25" borderId="33" xfId="0" applyFont="1" applyFill="1" applyBorder="1" applyAlignment="1" applyProtection="1">
      <alignment horizontal="left" vertical="top" wrapText="1"/>
      <protection locked="0"/>
    </xf>
    <xf numFmtId="0" fontId="4" fillId="25" borderId="34" xfId="0" applyFont="1" applyFill="1" applyBorder="1" applyAlignment="1" applyProtection="1">
      <alignment horizontal="left" vertical="top" wrapText="1"/>
      <protection locked="0"/>
    </xf>
    <xf numFmtId="0" fontId="4" fillId="0" borderId="0" xfId="39" applyFill="1" applyAlignment="1">
      <alignment horizontal="left" vertical="top" wrapText="1"/>
    </xf>
    <xf numFmtId="0" fontId="4" fillId="25" borderId="33" xfId="47" applyFill="1" applyBorder="1" applyAlignment="1" applyProtection="1">
      <alignment horizontal="left" vertical="top"/>
      <protection locked="0"/>
    </xf>
    <xf numFmtId="0" fontId="4" fillId="0" borderId="34" xfId="47" applyBorder="1" applyAlignment="1" applyProtection="1">
      <alignment horizontal="left" vertical="top"/>
      <protection locked="0"/>
    </xf>
    <xf numFmtId="0" fontId="4" fillId="0" borderId="0" xfId="0" applyFont="1" applyFill="1" applyAlignment="1" applyProtection="1">
      <alignment horizontal="justify" vertical="top" wrapText="1"/>
    </xf>
    <xf numFmtId="0" fontId="4" fillId="0" borderId="0" xfId="0" applyFont="1" applyFill="1" applyAlignment="1" applyProtection="1">
      <alignment vertical="top" wrapText="1"/>
    </xf>
    <xf numFmtId="0" fontId="4" fillId="25" borderId="40" xfId="0" applyFont="1" applyFill="1" applyBorder="1" applyAlignment="1" applyProtection="1">
      <alignment horizontal="left" vertical="top" wrapText="1"/>
      <protection locked="0"/>
    </xf>
    <xf numFmtId="0" fontId="4" fillId="0" borderId="0" xfId="47" applyAlignment="1">
      <alignment horizontal="left" vertical="top" wrapText="1"/>
    </xf>
    <xf numFmtId="0" fontId="4" fillId="25" borderId="33" xfId="47" applyFill="1" applyBorder="1" applyAlignment="1" applyProtection="1">
      <alignment horizontal="justify" vertical="top" wrapText="1"/>
      <protection locked="0"/>
    </xf>
    <xf numFmtId="0" fontId="4" fillId="25" borderId="40" xfId="47" applyFill="1" applyBorder="1" applyAlignment="1" applyProtection="1">
      <alignment horizontal="justify" vertical="top" wrapText="1"/>
      <protection locked="0"/>
    </xf>
    <xf numFmtId="0" fontId="4" fillId="25" borderId="34" xfId="47" applyFill="1" applyBorder="1" applyAlignment="1" applyProtection="1">
      <alignment horizontal="justify" vertical="top" wrapText="1"/>
      <protection locked="0"/>
    </xf>
    <xf numFmtId="0" fontId="0" fillId="0" borderId="0" xfId="0" applyAlignment="1" applyProtection="1">
      <alignment vertical="top" wrapText="1"/>
    </xf>
    <xf numFmtId="0" fontId="0" fillId="0" borderId="0" xfId="0" applyAlignment="1" applyProtection="1">
      <alignment vertical="top"/>
    </xf>
    <xf numFmtId="0" fontId="4" fillId="0" borderId="0" xfId="47" applyAlignment="1">
      <alignment horizontal="justify" vertical="top" wrapText="1"/>
    </xf>
    <xf numFmtId="0" fontId="4" fillId="0" borderId="0" xfId="47" applyAlignment="1">
      <alignment vertical="top" wrapText="1"/>
    </xf>
    <xf numFmtId="0" fontId="4" fillId="0" borderId="19" xfId="47" applyBorder="1" applyAlignment="1" applyProtection="1">
      <alignment horizontal="justify" vertical="top" wrapText="1"/>
    </xf>
    <xf numFmtId="0" fontId="4" fillId="0" borderId="49" xfId="47" applyBorder="1" applyAlignment="1" applyProtection="1">
      <alignment vertical="top" wrapText="1"/>
    </xf>
    <xf numFmtId="0" fontId="4" fillId="0" borderId="15" xfId="47" applyBorder="1" applyAlignment="1" applyProtection="1">
      <alignment vertical="top" wrapText="1"/>
    </xf>
    <xf numFmtId="0" fontId="4" fillId="0" borderId="0" xfId="47" applyAlignment="1">
      <alignment horizontal="justify" vertical="top"/>
    </xf>
    <xf numFmtId="0" fontId="4" fillId="0" borderId="40" xfId="47" applyBorder="1" applyAlignment="1" applyProtection="1">
      <alignment horizontal="left" vertical="top"/>
      <protection locked="0"/>
    </xf>
    <xf numFmtId="0" fontId="4" fillId="0" borderId="34" xfId="47" applyBorder="1" applyProtection="1">
      <protection locked="0"/>
    </xf>
    <xf numFmtId="0" fontId="4" fillId="25" borderId="33" xfId="47" applyFill="1" applyBorder="1" applyAlignment="1" applyProtection="1">
      <alignment horizontal="left" vertical="top" wrapText="1"/>
      <protection locked="0"/>
    </xf>
    <xf numFmtId="0" fontId="4" fillId="25" borderId="40" xfId="47" applyFill="1" applyBorder="1" applyAlignment="1" applyProtection="1">
      <alignment horizontal="left" vertical="top" wrapText="1"/>
      <protection locked="0"/>
    </xf>
    <xf numFmtId="0" fontId="4" fillId="0" borderId="0" xfId="47" applyFont="1" applyAlignment="1" applyProtection="1">
      <alignment horizontal="justify" vertical="top" wrapText="1"/>
    </xf>
    <xf numFmtId="0" fontId="4" fillId="0" borderId="0" xfId="47" applyFont="1" applyAlignment="1" applyProtection="1">
      <alignment vertical="top" wrapText="1"/>
    </xf>
    <xf numFmtId="0" fontId="4" fillId="25" borderId="34" xfId="47" applyFill="1" applyBorder="1" applyAlignment="1" applyProtection="1">
      <alignment horizontal="left" vertical="top" wrapText="1"/>
      <protection locked="0"/>
    </xf>
    <xf numFmtId="0" fontId="4" fillId="26" borderId="33" xfId="47" applyFill="1" applyBorder="1" applyAlignment="1" applyProtection="1">
      <alignment horizontal="left" vertical="top" wrapText="1"/>
      <protection locked="0"/>
    </xf>
    <xf numFmtId="0" fontId="4" fillId="26" borderId="40" xfId="47" applyFill="1" applyBorder="1" applyAlignment="1" applyProtection="1">
      <alignment horizontal="left" vertical="top" wrapText="1"/>
      <protection locked="0"/>
    </xf>
    <xf numFmtId="0" fontId="4" fillId="26" borderId="34" xfId="47" applyFill="1" applyBorder="1" applyAlignment="1" applyProtection="1">
      <alignment horizontal="left" vertical="top" wrapText="1"/>
      <protection locked="0"/>
    </xf>
    <xf numFmtId="0" fontId="4" fillId="26" borderId="33" xfId="39" applyFont="1" applyFill="1" applyBorder="1" applyAlignment="1" applyProtection="1">
      <alignment horizontal="left" vertical="top" wrapText="1"/>
      <protection locked="0"/>
    </xf>
    <xf numFmtId="0" fontId="4" fillId="26" borderId="40" xfId="39" applyFont="1" applyFill="1" applyBorder="1" applyAlignment="1" applyProtection="1">
      <alignment horizontal="left" vertical="top" wrapText="1"/>
      <protection locked="0"/>
    </xf>
    <xf numFmtId="0" fontId="4" fillId="26" borderId="34" xfId="39" applyFont="1" applyFill="1" applyBorder="1" applyAlignment="1" applyProtection="1">
      <alignment horizontal="left" vertical="top" wrapText="1"/>
      <protection locked="0"/>
    </xf>
    <xf numFmtId="0" fontId="4" fillId="26" borderId="33" xfId="39" applyFill="1" applyBorder="1" applyAlignment="1" applyProtection="1">
      <alignment horizontal="left" vertical="top" wrapText="1"/>
      <protection locked="0"/>
    </xf>
    <xf numFmtId="0" fontId="4" fillId="26" borderId="40" xfId="39" applyFill="1" applyBorder="1" applyAlignment="1" applyProtection="1">
      <alignment horizontal="left" vertical="top" wrapText="1"/>
      <protection locked="0"/>
    </xf>
    <xf numFmtId="0" fontId="4" fillId="26" borderId="34" xfId="39" applyFill="1" applyBorder="1" applyAlignment="1" applyProtection="1">
      <alignment horizontal="left" vertical="top" wrapText="1"/>
      <protection locked="0"/>
    </xf>
    <xf numFmtId="41" fontId="7" fillId="26" borderId="11" xfId="28" applyNumberFormat="1" applyFont="1" applyFill="1" applyBorder="1" applyAlignment="1" applyProtection="1">
      <protection locked="0"/>
    </xf>
    <xf numFmtId="41" fontId="7" fillId="26" borderId="10" xfId="28" applyNumberFormat="1" applyFont="1" applyFill="1" applyBorder="1" applyAlignment="1" applyProtection="1">
      <protection locked="0"/>
    </xf>
    <xf numFmtId="44" fontId="7" fillId="29" borderId="33" xfId="47" applyNumberFormat="1" applyFont="1" applyFill="1" applyBorder="1" applyAlignment="1">
      <alignment horizontal="center" vertical="center"/>
    </xf>
    <xf numFmtId="44" fontId="7" fillId="29" borderId="34" xfId="47" applyNumberFormat="1" applyFont="1" applyFill="1" applyBorder="1" applyAlignment="1">
      <alignment horizontal="center" vertical="center"/>
    </xf>
    <xf numFmtId="0" fontId="7" fillId="26" borderId="0" xfId="47" applyFont="1" applyFill="1" applyAlignment="1" applyProtection="1">
      <alignment horizontal="left"/>
      <protection locked="0"/>
    </xf>
    <xf numFmtId="49" fontId="4" fillId="25" borderId="33" xfId="47" applyNumberFormat="1" applyFill="1" applyBorder="1" applyAlignment="1" applyProtection="1">
      <alignment horizontal="left" vertical="top" wrapText="1"/>
      <protection locked="0"/>
    </xf>
    <xf numFmtId="49" fontId="4" fillId="25" borderId="40" xfId="47" applyNumberFormat="1" applyFill="1" applyBorder="1" applyAlignment="1" applyProtection="1">
      <alignment horizontal="left" vertical="top" wrapText="1"/>
      <protection locked="0"/>
    </xf>
    <xf numFmtId="49" fontId="4" fillId="25" borderId="34" xfId="47" applyNumberFormat="1" applyFill="1" applyBorder="1" applyAlignment="1" applyProtection="1">
      <alignment horizontal="left" vertical="top" wrapText="1"/>
      <protection locked="0"/>
    </xf>
    <xf numFmtId="0" fontId="4" fillId="26" borderId="33" xfId="0" applyFont="1" applyFill="1" applyBorder="1" applyAlignment="1" applyProtection="1">
      <alignment horizontal="left" vertical="top" wrapText="1"/>
      <protection locked="0"/>
    </xf>
    <xf numFmtId="0" fontId="4" fillId="26" borderId="16" xfId="0" applyFont="1" applyFill="1" applyBorder="1" applyAlignment="1" applyProtection="1">
      <alignment horizontal="left" vertical="top" wrapText="1"/>
      <protection locked="0"/>
    </xf>
    <xf numFmtId="0" fontId="4" fillId="26" borderId="34" xfId="0" applyFont="1" applyFill="1" applyBorder="1" applyAlignment="1" applyProtection="1">
      <alignment horizontal="left" vertical="top" wrapText="1"/>
      <protection locked="0"/>
    </xf>
  </cellXfs>
  <cellStyles count="7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49" xr:uid="{00000000-0005-0000-0000-00001C000000}"/>
    <cellStyle name="Comma 3" xfId="50" xr:uid="{00000000-0005-0000-0000-00001D000000}"/>
    <cellStyle name="Comma 4" xfId="56" xr:uid="{00000000-0005-0000-0000-00001E000000}"/>
    <cellStyle name="Comma 5" xfId="74" xr:uid="{A864310C-E280-4161-8203-744248306A23}"/>
    <cellStyle name="Currency" xfId="29" builtinId="4"/>
    <cellStyle name="Currency 2" xfId="51" xr:uid="{00000000-0005-0000-0000-000020000000}"/>
    <cellStyle name="Currency 2 2" xfId="57" xr:uid="{00000000-0005-0000-0000-000021000000}"/>
    <cellStyle name="Currency 3" xfId="52" xr:uid="{00000000-0005-0000-0000-000022000000}"/>
    <cellStyle name="Currency 4" xfId="76" xr:uid="{4E6D9024-8078-4FAC-9588-49E8D12BC73E}"/>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2" builtinId="8"/>
    <cellStyle name="Hyperlink 2" xfId="58" xr:uid="{00000000-0005-0000-0000-000029000000}"/>
    <cellStyle name="Input" xfId="36" builtinId="20" customBuiltin="1"/>
    <cellStyle name="Linked Cell" xfId="37" builtinId="24" customBuiltin="1"/>
    <cellStyle name="Neutral" xfId="38" builtinId="28" customBuiltin="1"/>
    <cellStyle name="Normal" xfId="0" builtinId="0"/>
    <cellStyle name="Normal 2" xfId="47" xr:uid="{00000000-0005-0000-0000-00002E000000}"/>
    <cellStyle name="Normal 2 2" xfId="54" xr:uid="{00000000-0005-0000-0000-00002F000000}"/>
    <cellStyle name="Normal 2 2 2" xfId="59" xr:uid="{00000000-0005-0000-0000-000030000000}"/>
    <cellStyle name="Normal 2 3" xfId="60" xr:uid="{00000000-0005-0000-0000-000031000000}"/>
    <cellStyle name="Normal 2 3 2" xfId="61" xr:uid="{00000000-0005-0000-0000-000032000000}"/>
    <cellStyle name="Normal 3" xfId="48" xr:uid="{00000000-0005-0000-0000-000033000000}"/>
    <cellStyle name="Normal 3 2" xfId="62" xr:uid="{00000000-0005-0000-0000-000034000000}"/>
    <cellStyle name="Normal 3 2 2" xfId="63" xr:uid="{00000000-0005-0000-0000-000035000000}"/>
    <cellStyle name="Normal 3 2 2 2" xfId="64" xr:uid="{00000000-0005-0000-0000-000036000000}"/>
    <cellStyle name="Normal 3 2 3" xfId="65" xr:uid="{00000000-0005-0000-0000-000037000000}"/>
    <cellStyle name="Normal 3 3" xfId="66" xr:uid="{00000000-0005-0000-0000-000038000000}"/>
    <cellStyle name="Normal 3 3 2" xfId="67" xr:uid="{00000000-0005-0000-0000-000039000000}"/>
    <cellStyle name="Normal 4" xfId="68" xr:uid="{00000000-0005-0000-0000-00003A000000}"/>
    <cellStyle name="Normal 5" xfId="69" xr:uid="{00000000-0005-0000-0000-00003B000000}"/>
    <cellStyle name="Normal 6" xfId="73" xr:uid="{964B221B-66C6-4044-8D08-9CC211F5BC22}"/>
    <cellStyle name="Normal 6 2" xfId="77" xr:uid="{E00AF8DE-A218-42D3-96D0-5D72ACDD9686}"/>
    <cellStyle name="Normal_Dispatchable RFP Forms" xfId="39" xr:uid="{00000000-0005-0000-0000-00003C000000}"/>
    <cellStyle name="Normal_Dispatchable RFP Forms_Unlocked" xfId="40" xr:uid="{00000000-0005-0000-0000-00003D000000}"/>
    <cellStyle name="Normal_LGIP_Interconnection_Request" xfId="71" xr:uid="{04DC5AF7-191D-45AF-8BDF-49E50AC26A58}"/>
    <cellStyle name="Note" xfId="41" builtinId="10" customBuiltin="1"/>
    <cellStyle name="Output" xfId="42" builtinId="21" customBuiltin="1"/>
    <cellStyle name="Percent" xfId="43" builtinId="5"/>
    <cellStyle name="Percent 2" xfId="53" xr:uid="{00000000-0005-0000-0000-000041000000}"/>
    <cellStyle name="Percent 2 2" xfId="70" xr:uid="{00000000-0005-0000-0000-000042000000}"/>
    <cellStyle name="Percent 3" xfId="55" xr:uid="{00000000-0005-0000-0000-000043000000}"/>
    <cellStyle name="Percent 4" xfId="75" xr:uid="{29DC38D8-5B91-405B-8744-730EDC230728}"/>
    <cellStyle name="Title" xfId="44" builtinId="15" customBuiltin="1"/>
    <cellStyle name="Total" xfId="45" builtinId="25" customBuiltin="1"/>
    <cellStyle name="Warning Text" xfId="46" builtinId="11" customBuiltin="1"/>
  </cellStyles>
  <dxfs count="0"/>
  <tableStyles count="0" defaultTableStyle="TableStyleMedium2" defaultPivotStyle="PivotStyleLight16"/>
  <colors>
    <mruColors>
      <color rgb="FFFFFFCC"/>
      <color rgb="FF0000FF"/>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BEF09-74EE-469D-9847-75D48D2ED3E1}">
  <sheetPr codeName="Sheet1">
    <tabColor theme="1" tint="0.249977111117893"/>
  </sheetPr>
  <dimension ref="A1:G1829"/>
  <sheetViews>
    <sheetView zoomScale="85" zoomScaleNormal="85" workbookViewId="0">
      <pane ySplit="6" topLeftCell="A7" activePane="bottomLeft" state="frozen"/>
      <selection activeCell="A7" sqref="A7"/>
      <selection pane="bottomLeft" activeCell="A7" sqref="A7"/>
    </sheetView>
  </sheetViews>
  <sheetFormatPr defaultRowHeight="12.75" x14ac:dyDescent="0.2"/>
  <cols>
    <col min="1" max="1" width="2.7109375" style="431" customWidth="1"/>
    <col min="2" max="2" width="22" style="431" bestFit="1" customWidth="1"/>
    <col min="3" max="3" width="11.7109375" style="431" bestFit="1" customWidth="1"/>
    <col min="4" max="4" width="40.7109375" style="431" customWidth="1"/>
    <col min="5" max="5" width="51" style="431" bestFit="1" customWidth="1"/>
    <col min="6" max="16384" width="9.140625" style="433"/>
  </cols>
  <sheetData>
    <row r="1" spans="1:5" ht="15.75" x14ac:dyDescent="0.25">
      <c r="A1" s="430" t="str">
        <f>'X-GenIn'!A1</f>
        <v>Xcel | PSCo All-Source 2022 Ownership RFP</v>
      </c>
      <c r="B1" s="430"/>
      <c r="C1" s="430"/>
      <c r="E1" s="432" t="s">
        <v>583</v>
      </c>
    </row>
    <row r="2" spans="1:5" ht="15.75" x14ac:dyDescent="0.25">
      <c r="B2" s="434" t="s">
        <v>2107</v>
      </c>
      <c r="E2" s="435"/>
    </row>
    <row r="5" spans="1:5" x14ac:dyDescent="0.2">
      <c r="D5" s="435"/>
      <c r="E5" s="436"/>
    </row>
    <row r="6" spans="1:5" ht="15" x14ac:dyDescent="0.35">
      <c r="B6" s="437" t="s">
        <v>585</v>
      </c>
      <c r="C6" s="437" t="s">
        <v>586</v>
      </c>
      <c r="D6" s="437" t="s">
        <v>587</v>
      </c>
      <c r="E6" s="438" t="s">
        <v>28</v>
      </c>
    </row>
    <row r="7" spans="1:5" x14ac:dyDescent="0.2">
      <c r="B7" s="431" t="s">
        <v>588</v>
      </c>
      <c r="C7" s="431" t="s">
        <v>588</v>
      </c>
      <c r="D7" s="439" t="s">
        <v>585</v>
      </c>
      <c r="E7" s="440" t="str">
        <f>+'X-GenIn'!C10</f>
        <v>Ownership</v>
      </c>
    </row>
    <row r="8" spans="1:5" x14ac:dyDescent="0.2">
      <c r="B8" s="431" t="s">
        <v>588</v>
      </c>
      <c r="C8" s="431" t="s">
        <v>588</v>
      </c>
      <c r="D8" s="439" t="s">
        <v>589</v>
      </c>
      <c r="E8" s="440">
        <f>'C1_CoverSheet'!C15</f>
        <v>0</v>
      </c>
    </row>
    <row r="9" spans="1:5" x14ac:dyDescent="0.2">
      <c r="B9" s="431" t="s">
        <v>588</v>
      </c>
      <c r="C9" s="431" t="s">
        <v>588</v>
      </c>
      <c r="D9" s="439" t="s">
        <v>13</v>
      </c>
      <c r="E9" s="453">
        <f>'C1_CoverSheet'!C4</f>
        <v>0</v>
      </c>
    </row>
    <row r="10" spans="1:5" x14ac:dyDescent="0.2">
      <c r="B10" s="431" t="s">
        <v>588</v>
      </c>
      <c r="C10" s="431" t="s">
        <v>588</v>
      </c>
      <c r="D10" s="439" t="s">
        <v>128</v>
      </c>
      <c r="E10" s="453">
        <f>'C1_CoverSheet'!C7</f>
        <v>0</v>
      </c>
    </row>
    <row r="11" spans="1:5" x14ac:dyDescent="0.2">
      <c r="B11" s="431" t="s">
        <v>588</v>
      </c>
      <c r="C11" s="431" t="s">
        <v>588</v>
      </c>
      <c r="D11" s="439" t="s">
        <v>129</v>
      </c>
      <c r="E11" s="453">
        <f>'C1_CoverSheet'!C8</f>
        <v>0</v>
      </c>
    </row>
    <row r="12" spans="1:5" x14ac:dyDescent="0.2">
      <c r="B12" s="431" t="s">
        <v>588</v>
      </c>
      <c r="C12" s="431" t="s">
        <v>588</v>
      </c>
      <c r="D12" s="439" t="s">
        <v>130</v>
      </c>
      <c r="E12" s="454">
        <f>'C1_CoverSheet'!C9</f>
        <v>0</v>
      </c>
    </row>
    <row r="13" spans="1:5" x14ac:dyDescent="0.2">
      <c r="B13" s="431" t="s">
        <v>588</v>
      </c>
      <c r="C13" s="431" t="s">
        <v>588</v>
      </c>
      <c r="D13" s="439" t="s">
        <v>131</v>
      </c>
      <c r="E13" s="455">
        <f>'C1_CoverSheet'!C10</f>
        <v>0</v>
      </c>
    </row>
    <row r="14" spans="1:5" x14ac:dyDescent="0.2">
      <c r="B14" s="431" t="s">
        <v>588</v>
      </c>
      <c r="C14" s="431" t="s">
        <v>588</v>
      </c>
      <c r="D14" s="439" t="s">
        <v>132</v>
      </c>
      <c r="E14" s="455">
        <f>'C1_CoverSheet'!C11</f>
        <v>0</v>
      </c>
    </row>
    <row r="15" spans="1:5" x14ac:dyDescent="0.2">
      <c r="B15" s="431" t="s">
        <v>588</v>
      </c>
      <c r="C15" s="431" t="s">
        <v>588</v>
      </c>
      <c r="D15" s="439" t="s">
        <v>133</v>
      </c>
      <c r="E15" s="440">
        <f>'C1_CoverSheet'!C14</f>
        <v>0</v>
      </c>
    </row>
    <row r="16" spans="1:5" x14ac:dyDescent="0.2">
      <c r="B16" s="431" t="s">
        <v>588</v>
      </c>
      <c r="C16" s="431" t="s">
        <v>588</v>
      </c>
      <c r="D16" s="439" t="s">
        <v>134</v>
      </c>
      <c r="E16" s="440">
        <f>'C1_CoverSheet'!C15</f>
        <v>0</v>
      </c>
    </row>
    <row r="17" spans="2:5" x14ac:dyDescent="0.2">
      <c r="B17" s="431" t="s">
        <v>588</v>
      </c>
      <c r="C17" s="431" t="s">
        <v>588</v>
      </c>
      <c r="D17" s="439" t="s">
        <v>135</v>
      </c>
      <c r="E17" s="440">
        <f>'C1_CoverSheet'!C16</f>
        <v>0</v>
      </c>
    </row>
    <row r="18" spans="2:5" x14ac:dyDescent="0.2">
      <c r="B18" s="431" t="s">
        <v>588</v>
      </c>
      <c r="C18" s="431" t="s">
        <v>588</v>
      </c>
      <c r="D18" s="439" t="s">
        <v>143</v>
      </c>
      <c r="E18" s="440">
        <f>'C1_CoverSheet'!C17</f>
        <v>0</v>
      </c>
    </row>
    <row r="19" spans="2:5" x14ac:dyDescent="0.2">
      <c r="B19" s="431" t="s">
        <v>588</v>
      </c>
      <c r="C19" s="431" t="s">
        <v>588</v>
      </c>
      <c r="D19" s="439" t="s">
        <v>71</v>
      </c>
      <c r="E19" s="440">
        <f>'C1_CoverSheet'!C18</f>
        <v>0</v>
      </c>
    </row>
    <row r="20" spans="2:5" x14ac:dyDescent="0.2">
      <c r="B20" s="431" t="s">
        <v>588</v>
      </c>
      <c r="C20" s="431" t="s">
        <v>588</v>
      </c>
      <c r="D20" s="439" t="s">
        <v>144</v>
      </c>
      <c r="E20" s="440">
        <f>'C1_CoverSheet'!C21</f>
        <v>0</v>
      </c>
    </row>
    <row r="21" spans="2:5" x14ac:dyDescent="0.2">
      <c r="B21" s="431" t="s">
        <v>588</v>
      </c>
      <c r="C21" s="431" t="s">
        <v>588</v>
      </c>
      <c r="D21" s="439" t="s">
        <v>145</v>
      </c>
      <c r="E21" s="440">
        <f>'C1_CoverSheet'!C22</f>
        <v>0</v>
      </c>
    </row>
    <row r="22" spans="2:5" x14ac:dyDescent="0.2">
      <c r="B22" s="431" t="s">
        <v>588</v>
      </c>
      <c r="C22" s="431" t="s">
        <v>588</v>
      </c>
      <c r="D22" s="439" t="s">
        <v>146</v>
      </c>
      <c r="E22" s="440">
        <f>'C1_CoverSheet'!C23</f>
        <v>0</v>
      </c>
    </row>
    <row r="23" spans="2:5" x14ac:dyDescent="0.2">
      <c r="B23" s="431" t="s">
        <v>588</v>
      </c>
      <c r="C23" s="431" t="s">
        <v>588</v>
      </c>
      <c r="D23" s="439" t="s">
        <v>147</v>
      </c>
      <c r="E23" s="440">
        <f>'C1_CoverSheet'!C24</f>
        <v>0</v>
      </c>
    </row>
    <row r="24" spans="2:5" x14ac:dyDescent="0.2">
      <c r="B24" s="431" t="s">
        <v>588</v>
      </c>
      <c r="C24" s="431" t="s">
        <v>588</v>
      </c>
      <c r="D24" s="439" t="s">
        <v>148</v>
      </c>
      <c r="E24" s="440">
        <f>'C1_CoverSheet'!C25</f>
        <v>0</v>
      </c>
    </row>
    <row r="25" spans="2:5" x14ac:dyDescent="0.2">
      <c r="B25" s="431" t="s">
        <v>588</v>
      </c>
      <c r="C25" s="431" t="s">
        <v>588</v>
      </c>
      <c r="D25" s="439" t="s">
        <v>149</v>
      </c>
      <c r="E25" s="440">
        <f>'C1_CoverSheet'!C27</f>
        <v>0</v>
      </c>
    </row>
    <row r="26" spans="2:5" x14ac:dyDescent="0.2">
      <c r="B26" s="431" t="s">
        <v>588</v>
      </c>
      <c r="C26" s="431" t="s">
        <v>588</v>
      </c>
      <c r="D26" s="439" t="s">
        <v>590</v>
      </c>
      <c r="E26" s="440">
        <f>'C1_CoverSheet'!C28</f>
        <v>0</v>
      </c>
    </row>
    <row r="27" spans="2:5" x14ac:dyDescent="0.2">
      <c r="B27" s="431" t="s">
        <v>588</v>
      </c>
      <c r="C27" s="431" t="s">
        <v>588</v>
      </c>
      <c r="D27" s="439" t="s">
        <v>136</v>
      </c>
      <c r="E27" s="456">
        <f>'C1_CoverSheet'!C29</f>
        <v>0</v>
      </c>
    </row>
    <row r="28" spans="2:5" x14ac:dyDescent="0.2">
      <c r="B28" s="431" t="s">
        <v>588</v>
      </c>
      <c r="C28" s="431" t="s">
        <v>588</v>
      </c>
      <c r="D28" s="439" t="s">
        <v>139</v>
      </c>
      <c r="E28" s="457">
        <f>'C1_CoverSheet'!C30</f>
        <v>0</v>
      </c>
    </row>
    <row r="29" spans="2:5" x14ac:dyDescent="0.2">
      <c r="B29" s="431" t="s">
        <v>591</v>
      </c>
      <c r="C29" s="431" t="s">
        <v>592</v>
      </c>
      <c r="D29" s="439" t="s">
        <v>137</v>
      </c>
      <c r="E29" s="456">
        <f>'C1_CoverSheet'!C31</f>
        <v>0</v>
      </c>
    </row>
    <row r="30" spans="2:5" x14ac:dyDescent="0.2">
      <c r="B30" s="431" t="s">
        <v>588</v>
      </c>
      <c r="C30" s="431" t="s">
        <v>522</v>
      </c>
      <c r="D30" s="439" t="s">
        <v>138</v>
      </c>
      <c r="E30" s="458">
        <f>'C1_CoverSheet'!C32</f>
        <v>0</v>
      </c>
    </row>
    <row r="31" spans="2:5" x14ac:dyDescent="0.2">
      <c r="B31" s="431" t="s">
        <v>588</v>
      </c>
      <c r="C31" s="431" t="s">
        <v>588</v>
      </c>
      <c r="D31" s="439" t="s">
        <v>518</v>
      </c>
      <c r="E31" s="456">
        <f>'C1_CoverSheet'!C33</f>
        <v>0</v>
      </c>
    </row>
    <row r="32" spans="2:5" x14ac:dyDescent="0.2">
      <c r="B32" s="431" t="s">
        <v>588</v>
      </c>
      <c r="C32" s="431" t="s">
        <v>588</v>
      </c>
      <c r="D32" s="439" t="s">
        <v>151</v>
      </c>
      <c r="E32" s="440">
        <f>'C1_CoverSheet'!C36</f>
        <v>0</v>
      </c>
    </row>
    <row r="33" spans="2:5" x14ac:dyDescent="0.2">
      <c r="B33" s="431" t="s">
        <v>588</v>
      </c>
      <c r="C33" s="431" t="s">
        <v>588</v>
      </c>
      <c r="D33" s="439" t="s">
        <v>152</v>
      </c>
      <c r="E33" s="440">
        <f>'C1_CoverSheet'!C37</f>
        <v>0</v>
      </c>
    </row>
    <row r="34" spans="2:5" x14ac:dyDescent="0.2">
      <c r="B34" s="431" t="s">
        <v>588</v>
      </c>
      <c r="C34" s="431" t="s">
        <v>588</v>
      </c>
      <c r="D34" s="439" t="s">
        <v>439</v>
      </c>
      <c r="E34" s="440">
        <f>'C1_CoverSheet'!C38</f>
        <v>0</v>
      </c>
    </row>
    <row r="35" spans="2:5" x14ac:dyDescent="0.2">
      <c r="B35" s="431" t="s">
        <v>588</v>
      </c>
      <c r="C35" s="431" t="s">
        <v>588</v>
      </c>
      <c r="D35" s="439" t="s">
        <v>328</v>
      </c>
      <c r="E35" s="459">
        <f>'C1_CoverSheet'!C40</f>
        <v>0</v>
      </c>
    </row>
    <row r="36" spans="2:5" x14ac:dyDescent="0.2">
      <c r="B36" s="431" t="s">
        <v>593</v>
      </c>
      <c r="C36" s="431" t="s">
        <v>588</v>
      </c>
      <c r="D36" s="439" t="s">
        <v>329</v>
      </c>
      <c r="E36" s="456">
        <f>'C1_CoverSheet'!C42</f>
        <v>0</v>
      </c>
    </row>
    <row r="37" spans="2:5" x14ac:dyDescent="0.2">
      <c r="B37" s="431" t="s">
        <v>588</v>
      </c>
      <c r="C37" s="431" t="s">
        <v>588</v>
      </c>
      <c r="D37" s="439" t="s">
        <v>140</v>
      </c>
      <c r="E37" s="456">
        <f>'C1_CoverSheet'!C44</f>
        <v>0</v>
      </c>
    </row>
    <row r="38" spans="2:5" x14ac:dyDescent="0.2">
      <c r="B38" s="431" t="s">
        <v>588</v>
      </c>
      <c r="C38" s="431" t="s">
        <v>588</v>
      </c>
      <c r="D38" s="439" t="s">
        <v>141</v>
      </c>
      <c r="E38" s="456">
        <f>'C1_CoverSheet'!C46</f>
        <v>0</v>
      </c>
    </row>
    <row r="39" spans="2:5" x14ac:dyDescent="0.2">
      <c r="B39" s="431" t="s">
        <v>588</v>
      </c>
      <c r="C39" s="431" t="s">
        <v>588</v>
      </c>
      <c r="D39" s="439" t="s">
        <v>169</v>
      </c>
      <c r="E39" s="456">
        <f>'C1_CoverSheet'!C48</f>
        <v>0</v>
      </c>
    </row>
    <row r="40" spans="2:5" x14ac:dyDescent="0.2">
      <c r="B40" s="431" t="s">
        <v>588</v>
      </c>
      <c r="C40" s="431" t="s">
        <v>588</v>
      </c>
      <c r="D40" s="439" t="s">
        <v>371</v>
      </c>
      <c r="E40" s="456">
        <f>'C1_CoverSheet'!C49</f>
        <v>0</v>
      </c>
    </row>
    <row r="41" spans="2:5" x14ac:dyDescent="0.2">
      <c r="B41" s="431" t="s">
        <v>588</v>
      </c>
      <c r="C41" s="431" t="s">
        <v>588</v>
      </c>
      <c r="D41" s="439" t="s">
        <v>325</v>
      </c>
      <c r="E41" s="456">
        <f>'C1_CoverSheet'!C51</f>
        <v>0</v>
      </c>
    </row>
    <row r="42" spans="2:5" x14ac:dyDescent="0.2">
      <c r="B42" s="431" t="s">
        <v>588</v>
      </c>
      <c r="C42" s="431" t="s">
        <v>588</v>
      </c>
      <c r="D42" s="439" t="s">
        <v>170</v>
      </c>
      <c r="E42" s="456">
        <f>'C1_CoverSheet'!C53</f>
        <v>0</v>
      </c>
    </row>
    <row r="43" spans="2:5" x14ac:dyDescent="0.2">
      <c r="B43" s="431" t="s">
        <v>588</v>
      </c>
      <c r="C43" s="431" t="s">
        <v>588</v>
      </c>
      <c r="D43" s="439" t="s">
        <v>524</v>
      </c>
      <c r="E43" s="440">
        <f>'C2_CoverSheetII'!C6</f>
        <v>0</v>
      </c>
    </row>
    <row r="44" spans="2:5" x14ac:dyDescent="0.2">
      <c r="B44" s="431" t="s">
        <v>588</v>
      </c>
      <c r="C44" s="431" t="s">
        <v>588</v>
      </c>
      <c r="D44" s="439" t="s">
        <v>474</v>
      </c>
      <c r="E44" s="440">
        <f>'C2_CoverSheetII'!C7</f>
        <v>0</v>
      </c>
    </row>
    <row r="45" spans="2:5" x14ac:dyDescent="0.2">
      <c r="B45" s="431" t="s">
        <v>588</v>
      </c>
      <c r="C45" s="431" t="s">
        <v>588</v>
      </c>
      <c r="D45" s="439" t="s">
        <v>475</v>
      </c>
      <c r="E45" s="456">
        <f>'C2_CoverSheetII'!C8</f>
        <v>0</v>
      </c>
    </row>
    <row r="46" spans="2:5" x14ac:dyDescent="0.2">
      <c r="B46" s="431" t="s">
        <v>588</v>
      </c>
      <c r="C46" s="431" t="s">
        <v>588</v>
      </c>
      <c r="D46" s="439" t="s">
        <v>476</v>
      </c>
      <c r="E46" s="457">
        <f>'C2_CoverSheetII'!C9</f>
        <v>0</v>
      </c>
    </row>
    <row r="47" spans="2:5" x14ac:dyDescent="0.2">
      <c r="B47" s="431" t="s">
        <v>591</v>
      </c>
      <c r="C47" s="431" t="s">
        <v>592</v>
      </c>
      <c r="D47" s="439" t="s">
        <v>477</v>
      </c>
      <c r="E47" s="456">
        <f>'C2_CoverSheetII'!C10</f>
        <v>0</v>
      </c>
    </row>
    <row r="48" spans="2:5" x14ac:dyDescent="0.2">
      <c r="B48" s="431" t="s">
        <v>588</v>
      </c>
      <c r="C48" s="431" t="s">
        <v>522</v>
      </c>
      <c r="D48" s="439" t="s">
        <v>478</v>
      </c>
      <c r="E48" s="458">
        <f>'C2_CoverSheetII'!C11</f>
        <v>0</v>
      </c>
    </row>
    <row r="49" spans="2:5" x14ac:dyDescent="0.2">
      <c r="B49" s="431" t="s">
        <v>588</v>
      </c>
      <c r="C49" s="431" t="s">
        <v>588</v>
      </c>
      <c r="D49" s="439" t="s">
        <v>480</v>
      </c>
      <c r="E49" s="440">
        <f>'C2_CoverSheetII'!C14</f>
        <v>0</v>
      </c>
    </row>
    <row r="50" spans="2:5" x14ac:dyDescent="0.2">
      <c r="B50" s="431" t="s">
        <v>588</v>
      </c>
      <c r="C50" s="431" t="s">
        <v>588</v>
      </c>
      <c r="D50" s="439" t="s">
        <v>481</v>
      </c>
      <c r="E50" s="440">
        <f>'C2_CoverSheetII'!C15</f>
        <v>0</v>
      </c>
    </row>
    <row r="51" spans="2:5" x14ac:dyDescent="0.2">
      <c r="B51" s="431" t="s">
        <v>588</v>
      </c>
      <c r="C51" s="431" t="s">
        <v>588</v>
      </c>
      <c r="D51" s="439" t="s">
        <v>482</v>
      </c>
      <c r="E51" s="440">
        <f>'C2_CoverSheetII'!C16</f>
        <v>0</v>
      </c>
    </row>
    <row r="52" spans="2:5" x14ac:dyDescent="0.2">
      <c r="B52" s="431" t="s">
        <v>593</v>
      </c>
      <c r="C52" s="431" t="s">
        <v>588</v>
      </c>
      <c r="D52" s="439" t="s">
        <v>525</v>
      </c>
      <c r="E52" s="456">
        <f>'C2_CoverSheetII'!C18</f>
        <v>0</v>
      </c>
    </row>
    <row r="53" spans="2:5" x14ac:dyDescent="0.2">
      <c r="B53" s="431" t="s">
        <v>588</v>
      </c>
      <c r="C53" s="431" t="s">
        <v>588</v>
      </c>
      <c r="D53" s="439" t="s">
        <v>483</v>
      </c>
      <c r="E53" s="456">
        <f>'C2_CoverSheetII'!C20</f>
        <v>0</v>
      </c>
    </row>
    <row r="54" spans="2:5" x14ac:dyDescent="0.2">
      <c r="B54" s="431" t="s">
        <v>588</v>
      </c>
      <c r="C54" s="431" t="s">
        <v>588</v>
      </c>
      <c r="D54" s="439" t="s">
        <v>484</v>
      </c>
      <c r="E54" s="456">
        <f>'C2_CoverSheetII'!C22</f>
        <v>0</v>
      </c>
    </row>
    <row r="55" spans="2:5" x14ac:dyDescent="0.2">
      <c r="B55" s="431" t="s">
        <v>588</v>
      </c>
      <c r="C55" s="431" t="s">
        <v>588</v>
      </c>
      <c r="D55" s="439" t="s">
        <v>485</v>
      </c>
      <c r="E55" s="456">
        <f>'C2_CoverSheetII'!C24</f>
        <v>0</v>
      </c>
    </row>
    <row r="56" spans="2:5" x14ac:dyDescent="0.2">
      <c r="B56" s="431" t="s">
        <v>588</v>
      </c>
      <c r="C56" s="431" t="s">
        <v>588</v>
      </c>
      <c r="D56" s="439" t="s">
        <v>486</v>
      </c>
      <c r="E56" s="456">
        <f>'C2_CoverSheetII'!C26</f>
        <v>0</v>
      </c>
    </row>
    <row r="57" spans="2:5" x14ac:dyDescent="0.2">
      <c r="B57" s="431" t="s">
        <v>588</v>
      </c>
      <c r="C57" s="431" t="s">
        <v>588</v>
      </c>
      <c r="D57" s="439" t="s">
        <v>488</v>
      </c>
      <c r="E57" s="453">
        <f>'C2_CoverSheetII'!C29</f>
        <v>0</v>
      </c>
    </row>
    <row r="58" spans="2:5" x14ac:dyDescent="0.2">
      <c r="B58" s="431" t="s">
        <v>588</v>
      </c>
      <c r="C58" s="431" t="s">
        <v>588</v>
      </c>
      <c r="D58" s="439" t="s">
        <v>489</v>
      </c>
      <c r="E58" s="453">
        <f>'C2_CoverSheetII'!C30</f>
        <v>0</v>
      </c>
    </row>
    <row r="59" spans="2:5" x14ac:dyDescent="0.2">
      <c r="B59" s="431" t="s">
        <v>588</v>
      </c>
      <c r="C59" s="431" t="s">
        <v>588</v>
      </c>
      <c r="D59" s="439" t="s">
        <v>490</v>
      </c>
      <c r="E59" s="454">
        <f>'C2_CoverSheetII'!C31</f>
        <v>0</v>
      </c>
    </row>
    <row r="60" spans="2:5" x14ac:dyDescent="0.2">
      <c r="B60" s="431" t="s">
        <v>588</v>
      </c>
      <c r="C60" s="431" t="s">
        <v>588</v>
      </c>
      <c r="D60" s="439" t="s">
        <v>491</v>
      </c>
      <c r="E60" s="455">
        <f>'C2_CoverSheetII'!C32</f>
        <v>0</v>
      </c>
    </row>
    <row r="61" spans="2:5" x14ac:dyDescent="0.2">
      <c r="B61" s="431" t="s">
        <v>588</v>
      </c>
      <c r="C61" s="431" t="s">
        <v>588</v>
      </c>
      <c r="D61" s="439" t="s">
        <v>492</v>
      </c>
      <c r="E61" s="455">
        <f>'C2_CoverSheetII'!C33</f>
        <v>0</v>
      </c>
    </row>
    <row r="62" spans="2:5" x14ac:dyDescent="0.2">
      <c r="B62" s="431" t="s">
        <v>588</v>
      </c>
      <c r="C62" s="431" t="s">
        <v>588</v>
      </c>
      <c r="D62" s="439" t="s">
        <v>526</v>
      </c>
      <c r="E62" s="440">
        <f>'C2_CoverSheetII'!C35</f>
        <v>0</v>
      </c>
    </row>
    <row r="63" spans="2:5" x14ac:dyDescent="0.2">
      <c r="B63" s="431" t="s">
        <v>588</v>
      </c>
      <c r="C63" s="431" t="s">
        <v>588</v>
      </c>
      <c r="D63" s="439" t="s">
        <v>493</v>
      </c>
      <c r="E63" s="440">
        <f>'C2_CoverSheetII'!C36</f>
        <v>0</v>
      </c>
    </row>
    <row r="64" spans="2:5" x14ac:dyDescent="0.2">
      <c r="B64" s="431" t="s">
        <v>588</v>
      </c>
      <c r="C64" s="431" t="s">
        <v>588</v>
      </c>
      <c r="D64" s="439" t="s">
        <v>494</v>
      </c>
      <c r="E64" s="456">
        <f>'C2_CoverSheetII'!C37</f>
        <v>0</v>
      </c>
    </row>
    <row r="65" spans="2:5" x14ac:dyDescent="0.2">
      <c r="B65" s="431" t="s">
        <v>588</v>
      </c>
      <c r="C65" s="431" t="s">
        <v>588</v>
      </c>
      <c r="D65" s="439" t="s">
        <v>495</v>
      </c>
      <c r="E65" s="457">
        <f>'C2_CoverSheetII'!C38</f>
        <v>0</v>
      </c>
    </row>
    <row r="66" spans="2:5" x14ac:dyDescent="0.2">
      <c r="B66" s="431" t="s">
        <v>591</v>
      </c>
      <c r="C66" s="431" t="s">
        <v>592</v>
      </c>
      <c r="D66" s="439" t="s">
        <v>496</v>
      </c>
      <c r="E66" s="456">
        <f>'C2_CoverSheetII'!C39</f>
        <v>0</v>
      </c>
    </row>
    <row r="67" spans="2:5" x14ac:dyDescent="0.2">
      <c r="B67" s="431" t="s">
        <v>588</v>
      </c>
      <c r="C67" s="431" t="s">
        <v>522</v>
      </c>
      <c r="D67" s="439" t="s">
        <v>497</v>
      </c>
      <c r="E67" s="458">
        <f>'C2_CoverSheetII'!C40</f>
        <v>0</v>
      </c>
    </row>
    <row r="68" spans="2:5" x14ac:dyDescent="0.2">
      <c r="B68" s="431" t="s">
        <v>588</v>
      </c>
      <c r="C68" s="431" t="s">
        <v>588</v>
      </c>
      <c r="D68" s="439" t="s">
        <v>499</v>
      </c>
      <c r="E68" s="440">
        <f>'C2_CoverSheetII'!C43</f>
        <v>0</v>
      </c>
    </row>
    <row r="69" spans="2:5" x14ac:dyDescent="0.2">
      <c r="B69" s="431" t="s">
        <v>588</v>
      </c>
      <c r="C69" s="431" t="s">
        <v>588</v>
      </c>
      <c r="D69" s="439" t="s">
        <v>500</v>
      </c>
      <c r="E69" s="440">
        <f>'C2_CoverSheetII'!C44</f>
        <v>0</v>
      </c>
    </row>
    <row r="70" spans="2:5" x14ac:dyDescent="0.2">
      <c r="B70" s="431" t="s">
        <v>588</v>
      </c>
      <c r="C70" s="431" t="s">
        <v>588</v>
      </c>
      <c r="D70" s="439" t="s">
        <v>501</v>
      </c>
      <c r="E70" s="440">
        <f>'C2_CoverSheetII'!C45</f>
        <v>0</v>
      </c>
    </row>
    <row r="71" spans="2:5" x14ac:dyDescent="0.2">
      <c r="B71" s="431" t="s">
        <v>593</v>
      </c>
      <c r="C71" s="431" t="s">
        <v>588</v>
      </c>
      <c r="D71" s="439" t="s">
        <v>527</v>
      </c>
      <c r="E71" s="456">
        <f>'C2_CoverSheetII'!C47</f>
        <v>0</v>
      </c>
    </row>
    <row r="72" spans="2:5" x14ac:dyDescent="0.2">
      <c r="B72" s="431" t="s">
        <v>588</v>
      </c>
      <c r="C72" s="431" t="s">
        <v>588</v>
      </c>
      <c r="D72" s="439" t="s">
        <v>502</v>
      </c>
      <c r="E72" s="456">
        <f>'C2_CoverSheetII'!C49</f>
        <v>0</v>
      </c>
    </row>
    <row r="73" spans="2:5" x14ac:dyDescent="0.2">
      <c r="B73" s="431" t="s">
        <v>588</v>
      </c>
      <c r="C73" s="431" t="s">
        <v>588</v>
      </c>
      <c r="D73" s="439" t="s">
        <v>503</v>
      </c>
      <c r="E73" s="456">
        <f>'C2_CoverSheetII'!C51</f>
        <v>0</v>
      </c>
    </row>
    <row r="74" spans="2:5" x14ac:dyDescent="0.2">
      <c r="B74" s="431" t="s">
        <v>588</v>
      </c>
      <c r="C74" s="431" t="s">
        <v>588</v>
      </c>
      <c r="D74" s="439" t="s">
        <v>504</v>
      </c>
      <c r="E74" s="456">
        <f>'C2_CoverSheetII'!C53</f>
        <v>0</v>
      </c>
    </row>
    <row r="75" spans="2:5" x14ac:dyDescent="0.2">
      <c r="B75" s="431" t="s">
        <v>588</v>
      </c>
      <c r="C75" s="431" t="s">
        <v>588</v>
      </c>
      <c r="D75" s="439" t="s">
        <v>594</v>
      </c>
      <c r="E75" s="456">
        <f>'C2_CoverSheetII'!C55</f>
        <v>0</v>
      </c>
    </row>
    <row r="76" spans="2:5" x14ac:dyDescent="0.2">
      <c r="B76" s="431" t="s">
        <v>588</v>
      </c>
      <c r="C76" s="431" t="s">
        <v>588</v>
      </c>
      <c r="D76" s="439" t="s">
        <v>507</v>
      </c>
      <c r="E76" s="453">
        <f>'C2_CoverSheetII'!C58</f>
        <v>0</v>
      </c>
    </row>
    <row r="77" spans="2:5" x14ac:dyDescent="0.2">
      <c r="B77" s="431" t="s">
        <v>588</v>
      </c>
      <c r="C77" s="431" t="s">
        <v>588</v>
      </c>
      <c r="D77" s="439" t="s">
        <v>508</v>
      </c>
      <c r="E77" s="453">
        <f>'C2_CoverSheetII'!C59</f>
        <v>0</v>
      </c>
    </row>
    <row r="78" spans="2:5" x14ac:dyDescent="0.2">
      <c r="B78" s="431" t="s">
        <v>588</v>
      </c>
      <c r="C78" s="431" t="s">
        <v>588</v>
      </c>
      <c r="D78" s="439" t="s">
        <v>509</v>
      </c>
      <c r="E78" s="454">
        <f>'C2_CoverSheetII'!C60</f>
        <v>0</v>
      </c>
    </row>
    <row r="79" spans="2:5" x14ac:dyDescent="0.2">
      <c r="B79" s="431" t="s">
        <v>588</v>
      </c>
      <c r="C79" s="431" t="s">
        <v>588</v>
      </c>
      <c r="D79" s="439" t="s">
        <v>510</v>
      </c>
      <c r="E79" s="455">
        <f>'C2_CoverSheetII'!C61</f>
        <v>0</v>
      </c>
    </row>
    <row r="80" spans="2:5" x14ac:dyDescent="0.2">
      <c r="B80" s="431" t="s">
        <v>588</v>
      </c>
      <c r="C80" s="431" t="s">
        <v>588</v>
      </c>
      <c r="D80" s="439" t="s">
        <v>511</v>
      </c>
      <c r="E80" s="455">
        <f>'C2_CoverSheetII'!C62</f>
        <v>0</v>
      </c>
    </row>
    <row r="81" spans="2:5" x14ac:dyDescent="0.2">
      <c r="B81" s="431" t="s">
        <v>588</v>
      </c>
      <c r="C81" s="431" t="s">
        <v>588</v>
      </c>
      <c r="D81" s="439" t="s">
        <v>563</v>
      </c>
      <c r="E81" s="456">
        <f>+'C3_CoverSheetIII'!C6</f>
        <v>0</v>
      </c>
    </row>
    <row r="82" spans="2:5" x14ac:dyDescent="0.2">
      <c r="B82" s="431" t="s">
        <v>588</v>
      </c>
      <c r="C82" s="431" t="s">
        <v>588</v>
      </c>
      <c r="D82" s="439" t="s">
        <v>173</v>
      </c>
      <c r="E82" s="456">
        <f>+'C3_CoverSheetIII'!C8</f>
        <v>0</v>
      </c>
    </row>
    <row r="83" spans="2:5" x14ac:dyDescent="0.2">
      <c r="B83" s="431" t="s">
        <v>588</v>
      </c>
      <c r="C83" s="431" t="s">
        <v>588</v>
      </c>
      <c r="D83" s="439" t="s">
        <v>174</v>
      </c>
      <c r="E83" s="456">
        <f>+'C3_CoverSheetIII'!C10</f>
        <v>0</v>
      </c>
    </row>
    <row r="84" spans="2:5" x14ac:dyDescent="0.2">
      <c r="B84" s="431" t="s">
        <v>588</v>
      </c>
      <c r="C84" s="431" t="s">
        <v>588</v>
      </c>
      <c r="D84" s="439" t="s">
        <v>153</v>
      </c>
      <c r="E84" s="456">
        <f>+'C3_CoverSheetIII'!C12</f>
        <v>0</v>
      </c>
    </row>
    <row r="85" spans="2:5" x14ac:dyDescent="0.2">
      <c r="B85" s="431" t="s">
        <v>595</v>
      </c>
      <c r="C85" s="431" t="s">
        <v>588</v>
      </c>
      <c r="D85" s="439" t="s">
        <v>596</v>
      </c>
      <c r="E85" s="456">
        <f>D1A_Pricing!C7</f>
        <v>0</v>
      </c>
    </row>
    <row r="86" spans="2:5" x14ac:dyDescent="0.2">
      <c r="B86" s="431" t="s">
        <v>595</v>
      </c>
      <c r="C86" s="431" t="s">
        <v>588</v>
      </c>
      <c r="D86" s="439" t="s">
        <v>597</v>
      </c>
      <c r="E86" s="456">
        <f>D1A_Pricing!C8</f>
        <v>0</v>
      </c>
    </row>
    <row r="87" spans="2:5" x14ac:dyDescent="0.2">
      <c r="B87" s="431" t="s">
        <v>595</v>
      </c>
      <c r="C87" s="431" t="s">
        <v>588</v>
      </c>
      <c r="D87" s="439" t="s">
        <v>598</v>
      </c>
      <c r="E87" s="456">
        <f>D1A_Pricing!C9</f>
        <v>0</v>
      </c>
    </row>
    <row r="88" spans="2:5" x14ac:dyDescent="0.2">
      <c r="B88" s="431" t="s">
        <v>595</v>
      </c>
      <c r="C88" s="431" t="s">
        <v>588</v>
      </c>
      <c r="D88" s="439" t="s">
        <v>599</v>
      </c>
      <c r="E88" s="456">
        <f>D1A_Pricing!C10</f>
        <v>0</v>
      </c>
    </row>
    <row r="89" spans="2:5" x14ac:dyDescent="0.2">
      <c r="B89" s="431" t="s">
        <v>595</v>
      </c>
      <c r="C89" s="431" t="s">
        <v>588</v>
      </c>
      <c r="D89" s="439" t="s">
        <v>600</v>
      </c>
      <c r="E89" s="456">
        <f>D1A_Pricing!C11</f>
        <v>0</v>
      </c>
    </row>
    <row r="90" spans="2:5" x14ac:dyDescent="0.2">
      <c r="B90" s="431" t="s">
        <v>595</v>
      </c>
      <c r="C90" s="431" t="s">
        <v>588</v>
      </c>
      <c r="D90" s="439" t="s">
        <v>601</v>
      </c>
      <c r="E90" s="456">
        <f>D1A_Pricing!C12</f>
        <v>0</v>
      </c>
    </row>
    <row r="91" spans="2:5" x14ac:dyDescent="0.2">
      <c r="B91" s="431" t="s">
        <v>595</v>
      </c>
      <c r="C91" s="431" t="s">
        <v>588</v>
      </c>
      <c r="D91" s="439" t="s">
        <v>602</v>
      </c>
      <c r="E91" s="456">
        <f>D1A_Pricing!C13</f>
        <v>0</v>
      </c>
    </row>
    <row r="92" spans="2:5" x14ac:dyDescent="0.2">
      <c r="B92" s="431" t="s">
        <v>595</v>
      </c>
      <c r="C92" s="431" t="s">
        <v>588</v>
      </c>
      <c r="D92" s="439" t="s">
        <v>603</v>
      </c>
      <c r="E92" s="456">
        <f>D1A_Pricing!C14</f>
        <v>0</v>
      </c>
    </row>
    <row r="93" spans="2:5" x14ac:dyDescent="0.2">
      <c r="B93" s="431" t="s">
        <v>595</v>
      </c>
      <c r="C93" s="431" t="s">
        <v>588</v>
      </c>
      <c r="D93" s="439" t="s">
        <v>604</v>
      </c>
      <c r="E93" s="456">
        <f>D1A_Pricing!C15</f>
        <v>0</v>
      </c>
    </row>
    <row r="94" spans="2:5" x14ac:dyDescent="0.2">
      <c r="B94" s="431" t="s">
        <v>595</v>
      </c>
      <c r="C94" s="431" t="s">
        <v>588</v>
      </c>
      <c r="D94" s="439" t="s">
        <v>605</v>
      </c>
      <c r="E94" s="456">
        <f>D1A_Pricing!C16</f>
        <v>0</v>
      </c>
    </row>
    <row r="95" spans="2:5" x14ac:dyDescent="0.2">
      <c r="B95" s="431" t="s">
        <v>595</v>
      </c>
      <c r="C95" s="431" t="s">
        <v>588</v>
      </c>
      <c r="D95" s="439" t="s">
        <v>606</v>
      </c>
      <c r="E95" s="456">
        <f>D1A_Pricing!C17</f>
        <v>0</v>
      </c>
    </row>
    <row r="96" spans="2:5" x14ac:dyDescent="0.2">
      <c r="B96" s="431" t="s">
        <v>595</v>
      </c>
      <c r="C96" s="431" t="s">
        <v>588</v>
      </c>
      <c r="D96" s="439" t="s">
        <v>607</v>
      </c>
      <c r="E96" s="456">
        <f>D1A_Pricing!C18</f>
        <v>0</v>
      </c>
    </row>
    <row r="97" spans="2:5" x14ac:dyDescent="0.2">
      <c r="B97" s="431" t="s">
        <v>595</v>
      </c>
      <c r="C97" s="431" t="s">
        <v>588</v>
      </c>
      <c r="D97" s="439" t="s">
        <v>608</v>
      </c>
      <c r="E97" s="456">
        <f>D1A_Pricing!C19</f>
        <v>0</v>
      </c>
    </row>
    <row r="98" spans="2:5" x14ac:dyDescent="0.2">
      <c r="B98" s="431" t="s">
        <v>595</v>
      </c>
      <c r="C98" s="431" t="s">
        <v>588</v>
      </c>
      <c r="D98" s="439" t="s">
        <v>609</v>
      </c>
      <c r="E98" s="456">
        <f>D1A_Pricing!C20</f>
        <v>0</v>
      </c>
    </row>
    <row r="99" spans="2:5" x14ac:dyDescent="0.2">
      <c r="B99" s="431" t="s">
        <v>595</v>
      </c>
      <c r="C99" s="431" t="s">
        <v>588</v>
      </c>
      <c r="D99" s="439" t="s">
        <v>610</v>
      </c>
      <c r="E99" s="456">
        <f>D1A_Pricing!C21</f>
        <v>0</v>
      </c>
    </row>
    <row r="100" spans="2:5" x14ac:dyDescent="0.2">
      <c r="B100" s="431" t="s">
        <v>595</v>
      </c>
      <c r="C100" s="431" t="s">
        <v>588</v>
      </c>
      <c r="D100" s="439" t="s">
        <v>611</v>
      </c>
      <c r="E100" s="456">
        <f>D1A_Pricing!C22</f>
        <v>0</v>
      </c>
    </row>
    <row r="101" spans="2:5" x14ac:dyDescent="0.2">
      <c r="B101" s="431" t="s">
        <v>595</v>
      </c>
      <c r="C101" s="431" t="s">
        <v>588</v>
      </c>
      <c r="D101" s="439" t="s">
        <v>612</v>
      </c>
      <c r="E101" s="456">
        <f>D1A_Pricing!C23</f>
        <v>0</v>
      </c>
    </row>
    <row r="102" spans="2:5" x14ac:dyDescent="0.2">
      <c r="B102" s="431" t="s">
        <v>595</v>
      </c>
      <c r="C102" s="431" t="s">
        <v>588</v>
      </c>
      <c r="D102" s="439" t="s">
        <v>613</v>
      </c>
      <c r="E102" s="456">
        <f>D1A_Pricing!C24</f>
        <v>0</v>
      </c>
    </row>
    <row r="103" spans="2:5" x14ac:dyDescent="0.2">
      <c r="B103" s="431" t="s">
        <v>595</v>
      </c>
      <c r="C103" s="431" t="s">
        <v>588</v>
      </c>
      <c r="D103" s="439" t="s">
        <v>614</v>
      </c>
      <c r="E103" s="456">
        <f>D1A_Pricing!C25</f>
        <v>0</v>
      </c>
    </row>
    <row r="104" spans="2:5" x14ac:dyDescent="0.2">
      <c r="B104" s="431" t="s">
        <v>595</v>
      </c>
      <c r="C104" s="431" t="s">
        <v>588</v>
      </c>
      <c r="D104" s="439" t="s">
        <v>615</v>
      </c>
      <c r="E104" s="456">
        <f>D1A_Pricing!C26</f>
        <v>0</v>
      </c>
    </row>
    <row r="105" spans="2:5" x14ac:dyDescent="0.2">
      <c r="B105" s="431" t="s">
        <v>595</v>
      </c>
      <c r="C105" s="431" t="s">
        <v>588</v>
      </c>
      <c r="D105" s="439" t="s">
        <v>616</v>
      </c>
      <c r="E105" s="456">
        <f>D1A_Pricing!C27</f>
        <v>0</v>
      </c>
    </row>
    <row r="106" spans="2:5" x14ac:dyDescent="0.2">
      <c r="B106" s="431" t="s">
        <v>595</v>
      </c>
      <c r="C106" s="431" t="s">
        <v>588</v>
      </c>
      <c r="D106" s="439" t="s">
        <v>617</v>
      </c>
      <c r="E106" s="456">
        <f>D1A_Pricing!C28</f>
        <v>0</v>
      </c>
    </row>
    <row r="107" spans="2:5" x14ac:dyDescent="0.2">
      <c r="B107" s="431" t="s">
        <v>595</v>
      </c>
      <c r="C107" s="431" t="s">
        <v>588</v>
      </c>
      <c r="D107" s="439" t="s">
        <v>618</v>
      </c>
      <c r="E107" s="456">
        <f>D1A_Pricing!C29</f>
        <v>0</v>
      </c>
    </row>
    <row r="108" spans="2:5" x14ac:dyDescent="0.2">
      <c r="B108" s="431" t="s">
        <v>595</v>
      </c>
      <c r="C108" s="431" t="s">
        <v>588</v>
      </c>
      <c r="D108" s="439" t="s">
        <v>619</v>
      </c>
      <c r="E108" s="456">
        <f>D1A_Pricing!C30</f>
        <v>0</v>
      </c>
    </row>
    <row r="109" spans="2:5" x14ac:dyDescent="0.2">
      <c r="B109" s="431" t="s">
        <v>595</v>
      </c>
      <c r="C109" s="431" t="s">
        <v>588</v>
      </c>
      <c r="D109" s="439" t="s">
        <v>620</v>
      </c>
      <c r="E109" s="456">
        <f>D1A_Pricing!C31</f>
        <v>0</v>
      </c>
    </row>
    <row r="110" spans="2:5" x14ac:dyDescent="0.2">
      <c r="B110" s="431" t="s">
        <v>595</v>
      </c>
      <c r="C110" s="431" t="s">
        <v>588</v>
      </c>
      <c r="D110" s="439" t="s">
        <v>621</v>
      </c>
      <c r="E110" s="456">
        <f>D1A_Pricing!C32</f>
        <v>0</v>
      </c>
    </row>
    <row r="111" spans="2:5" x14ac:dyDescent="0.2">
      <c r="B111" s="431" t="s">
        <v>595</v>
      </c>
      <c r="C111" s="431" t="s">
        <v>588</v>
      </c>
      <c r="D111" s="439" t="s">
        <v>622</v>
      </c>
      <c r="E111" s="456">
        <f>D1A_Pricing!C33</f>
        <v>0</v>
      </c>
    </row>
    <row r="112" spans="2:5" x14ac:dyDescent="0.2">
      <c r="B112" s="431" t="s">
        <v>595</v>
      </c>
      <c r="C112" s="431" t="s">
        <v>588</v>
      </c>
      <c r="D112" s="439" t="s">
        <v>623</v>
      </c>
      <c r="E112" s="456">
        <f>D1A_Pricing!C34</f>
        <v>0</v>
      </c>
    </row>
    <row r="113" spans="2:5" x14ac:dyDescent="0.2">
      <c r="B113" s="431" t="s">
        <v>595</v>
      </c>
      <c r="C113" s="431" t="s">
        <v>588</v>
      </c>
      <c r="D113" s="439" t="s">
        <v>624</v>
      </c>
      <c r="E113" s="456">
        <f>D1A_Pricing!C35</f>
        <v>0</v>
      </c>
    </row>
    <row r="114" spans="2:5" x14ac:dyDescent="0.2">
      <c r="B114" s="431" t="s">
        <v>595</v>
      </c>
      <c r="C114" s="431" t="s">
        <v>588</v>
      </c>
      <c r="D114" s="439" t="s">
        <v>625</v>
      </c>
      <c r="E114" s="456">
        <f>D1A_Pricing!C36</f>
        <v>0</v>
      </c>
    </row>
    <row r="115" spans="2:5" x14ac:dyDescent="0.2">
      <c r="B115" s="431" t="s">
        <v>595</v>
      </c>
      <c r="C115" s="431" t="s">
        <v>588</v>
      </c>
      <c r="D115" s="439" t="s">
        <v>626</v>
      </c>
      <c r="E115" s="456">
        <f>D1A_Pricing!C37</f>
        <v>0</v>
      </c>
    </row>
    <row r="116" spans="2:5" x14ac:dyDescent="0.2">
      <c r="B116" s="431" t="s">
        <v>595</v>
      </c>
      <c r="C116" s="431" t="s">
        <v>588</v>
      </c>
      <c r="D116" s="439" t="s">
        <v>627</v>
      </c>
      <c r="E116" s="456">
        <f>D1A_Pricing!C38</f>
        <v>0</v>
      </c>
    </row>
    <row r="117" spans="2:5" x14ac:dyDescent="0.2">
      <c r="B117" s="431" t="s">
        <v>595</v>
      </c>
      <c r="C117" s="431" t="s">
        <v>588</v>
      </c>
      <c r="D117" s="439" t="s">
        <v>628</v>
      </c>
      <c r="E117" s="456">
        <f>D1A_Pricing!C39</f>
        <v>0</v>
      </c>
    </row>
    <row r="118" spans="2:5" x14ac:dyDescent="0.2">
      <c r="B118" s="431" t="s">
        <v>595</v>
      </c>
      <c r="C118" s="431" t="s">
        <v>588</v>
      </c>
      <c r="D118" s="439" t="s">
        <v>629</v>
      </c>
      <c r="E118" s="456">
        <f>D1A_Pricing!C40</f>
        <v>0</v>
      </c>
    </row>
    <row r="119" spans="2:5" x14ac:dyDescent="0.2">
      <c r="B119" s="431" t="s">
        <v>595</v>
      </c>
      <c r="C119" s="431" t="s">
        <v>588</v>
      </c>
      <c r="D119" s="439" t="s">
        <v>630</v>
      </c>
      <c r="E119" s="456">
        <f>D1A_Pricing!C41</f>
        <v>0</v>
      </c>
    </row>
    <row r="120" spans="2:5" x14ac:dyDescent="0.2">
      <c r="B120" s="431" t="s">
        <v>595</v>
      </c>
      <c r="C120" s="431" t="s">
        <v>588</v>
      </c>
      <c r="D120" s="439" t="s">
        <v>631</v>
      </c>
      <c r="E120" s="456">
        <f>D1A_Pricing!C42</f>
        <v>0</v>
      </c>
    </row>
    <row r="121" spans="2:5" x14ac:dyDescent="0.2">
      <c r="B121" s="431" t="s">
        <v>595</v>
      </c>
      <c r="C121" s="431" t="s">
        <v>588</v>
      </c>
      <c r="D121" s="439" t="s">
        <v>632</v>
      </c>
      <c r="E121" s="456">
        <f>D1A_Pricing!C43</f>
        <v>0</v>
      </c>
    </row>
    <row r="122" spans="2:5" x14ac:dyDescent="0.2">
      <c r="B122" s="431" t="s">
        <v>595</v>
      </c>
      <c r="C122" s="431" t="s">
        <v>588</v>
      </c>
      <c r="D122" s="439" t="s">
        <v>633</v>
      </c>
      <c r="E122" s="456">
        <f>D1A_Pricing!C44</f>
        <v>0</v>
      </c>
    </row>
    <row r="123" spans="2:5" x14ac:dyDescent="0.2">
      <c r="B123" s="431" t="s">
        <v>595</v>
      </c>
      <c r="C123" s="431" t="s">
        <v>588</v>
      </c>
      <c r="D123" s="439" t="s">
        <v>634</v>
      </c>
      <c r="E123" s="456">
        <f>D1A_Pricing!C45</f>
        <v>0</v>
      </c>
    </row>
    <row r="124" spans="2:5" x14ac:dyDescent="0.2">
      <c r="B124" s="431" t="s">
        <v>595</v>
      </c>
      <c r="C124" s="431" t="s">
        <v>588</v>
      </c>
      <c r="D124" s="439" t="s">
        <v>635</v>
      </c>
      <c r="E124" s="456">
        <f>D1A_Pricing!C46</f>
        <v>0</v>
      </c>
    </row>
    <row r="125" spans="2:5" x14ac:dyDescent="0.2">
      <c r="B125" s="431" t="s">
        <v>595</v>
      </c>
      <c r="C125" s="431" t="s">
        <v>588</v>
      </c>
      <c r="D125" s="439" t="s">
        <v>636</v>
      </c>
      <c r="E125" s="460">
        <f>D1A_Pricing!E7</f>
        <v>0</v>
      </c>
    </row>
    <row r="126" spans="2:5" x14ac:dyDescent="0.2">
      <c r="B126" s="431" t="s">
        <v>595</v>
      </c>
      <c r="C126" s="431" t="s">
        <v>588</v>
      </c>
      <c r="D126" s="439" t="s">
        <v>637</v>
      </c>
      <c r="E126" s="460">
        <f>D1A_Pricing!E8</f>
        <v>0</v>
      </c>
    </row>
    <row r="127" spans="2:5" x14ac:dyDescent="0.2">
      <c r="B127" s="431" t="s">
        <v>595</v>
      </c>
      <c r="C127" s="431" t="s">
        <v>588</v>
      </c>
      <c r="D127" s="439" t="s">
        <v>638</v>
      </c>
      <c r="E127" s="460">
        <f>D1A_Pricing!E9</f>
        <v>0</v>
      </c>
    </row>
    <row r="128" spans="2:5" x14ac:dyDescent="0.2">
      <c r="B128" s="431" t="s">
        <v>595</v>
      </c>
      <c r="C128" s="431" t="s">
        <v>588</v>
      </c>
      <c r="D128" s="439" t="s">
        <v>639</v>
      </c>
      <c r="E128" s="460">
        <f>D1A_Pricing!E10</f>
        <v>0</v>
      </c>
    </row>
    <row r="129" spans="2:5" x14ac:dyDescent="0.2">
      <c r="B129" s="431" t="s">
        <v>595</v>
      </c>
      <c r="C129" s="431" t="s">
        <v>588</v>
      </c>
      <c r="D129" s="439" t="s">
        <v>640</v>
      </c>
      <c r="E129" s="460">
        <f>D1A_Pricing!E11</f>
        <v>0</v>
      </c>
    </row>
    <row r="130" spans="2:5" x14ac:dyDescent="0.2">
      <c r="B130" s="431" t="s">
        <v>595</v>
      </c>
      <c r="C130" s="431" t="s">
        <v>588</v>
      </c>
      <c r="D130" s="439" t="s">
        <v>641</v>
      </c>
      <c r="E130" s="460">
        <f>D1A_Pricing!E12</f>
        <v>0</v>
      </c>
    </row>
    <row r="131" spans="2:5" x14ac:dyDescent="0.2">
      <c r="B131" s="431" t="s">
        <v>595</v>
      </c>
      <c r="C131" s="431" t="s">
        <v>588</v>
      </c>
      <c r="D131" s="439" t="s">
        <v>642</v>
      </c>
      <c r="E131" s="460">
        <f>D1A_Pricing!E13</f>
        <v>0</v>
      </c>
    </row>
    <row r="132" spans="2:5" x14ac:dyDescent="0.2">
      <c r="B132" s="431" t="s">
        <v>595</v>
      </c>
      <c r="C132" s="431" t="s">
        <v>588</v>
      </c>
      <c r="D132" s="439" t="s">
        <v>643</v>
      </c>
      <c r="E132" s="460">
        <f>D1A_Pricing!E14</f>
        <v>0</v>
      </c>
    </row>
    <row r="133" spans="2:5" x14ac:dyDescent="0.2">
      <c r="B133" s="431" t="s">
        <v>595</v>
      </c>
      <c r="C133" s="431" t="s">
        <v>588</v>
      </c>
      <c r="D133" s="439" t="s">
        <v>644</v>
      </c>
      <c r="E133" s="460">
        <f>D1A_Pricing!E15</f>
        <v>0</v>
      </c>
    </row>
    <row r="134" spans="2:5" x14ac:dyDescent="0.2">
      <c r="B134" s="431" t="s">
        <v>595</v>
      </c>
      <c r="C134" s="431" t="s">
        <v>588</v>
      </c>
      <c r="D134" s="439" t="s">
        <v>645</v>
      </c>
      <c r="E134" s="460">
        <f>D1A_Pricing!E16</f>
        <v>0</v>
      </c>
    </row>
    <row r="135" spans="2:5" x14ac:dyDescent="0.2">
      <c r="B135" s="431" t="s">
        <v>595</v>
      </c>
      <c r="C135" s="431" t="s">
        <v>588</v>
      </c>
      <c r="D135" s="439" t="s">
        <v>646</v>
      </c>
      <c r="E135" s="460">
        <f>D1A_Pricing!E17</f>
        <v>0</v>
      </c>
    </row>
    <row r="136" spans="2:5" x14ac:dyDescent="0.2">
      <c r="B136" s="431" t="s">
        <v>595</v>
      </c>
      <c r="C136" s="431" t="s">
        <v>588</v>
      </c>
      <c r="D136" s="439" t="s">
        <v>647</v>
      </c>
      <c r="E136" s="460">
        <f>D1A_Pricing!E18</f>
        <v>0</v>
      </c>
    </row>
    <row r="137" spans="2:5" x14ac:dyDescent="0.2">
      <c r="B137" s="431" t="s">
        <v>595</v>
      </c>
      <c r="C137" s="431" t="s">
        <v>588</v>
      </c>
      <c r="D137" s="439" t="s">
        <v>648</v>
      </c>
      <c r="E137" s="460">
        <f>D1A_Pricing!E19</f>
        <v>0</v>
      </c>
    </row>
    <row r="138" spans="2:5" x14ac:dyDescent="0.2">
      <c r="B138" s="431" t="s">
        <v>595</v>
      </c>
      <c r="C138" s="431" t="s">
        <v>588</v>
      </c>
      <c r="D138" s="439" t="s">
        <v>649</v>
      </c>
      <c r="E138" s="460">
        <f>D1A_Pricing!E20</f>
        <v>0</v>
      </c>
    </row>
    <row r="139" spans="2:5" x14ac:dyDescent="0.2">
      <c r="B139" s="431" t="s">
        <v>595</v>
      </c>
      <c r="C139" s="431" t="s">
        <v>588</v>
      </c>
      <c r="D139" s="439" t="s">
        <v>650</v>
      </c>
      <c r="E139" s="460">
        <f>D1A_Pricing!E21</f>
        <v>0</v>
      </c>
    </row>
    <row r="140" spans="2:5" x14ac:dyDescent="0.2">
      <c r="B140" s="431" t="s">
        <v>595</v>
      </c>
      <c r="C140" s="431" t="s">
        <v>588</v>
      </c>
      <c r="D140" s="439" t="s">
        <v>651</v>
      </c>
      <c r="E140" s="460">
        <f>D1A_Pricing!E22</f>
        <v>0</v>
      </c>
    </row>
    <row r="141" spans="2:5" x14ac:dyDescent="0.2">
      <c r="B141" s="431" t="s">
        <v>595</v>
      </c>
      <c r="C141" s="431" t="s">
        <v>588</v>
      </c>
      <c r="D141" s="439" t="s">
        <v>652</v>
      </c>
      <c r="E141" s="460">
        <f>D1A_Pricing!E23</f>
        <v>0</v>
      </c>
    </row>
    <row r="142" spans="2:5" x14ac:dyDescent="0.2">
      <c r="B142" s="431" t="s">
        <v>595</v>
      </c>
      <c r="C142" s="431" t="s">
        <v>588</v>
      </c>
      <c r="D142" s="439" t="s">
        <v>653</v>
      </c>
      <c r="E142" s="460">
        <f>D1A_Pricing!E24</f>
        <v>0</v>
      </c>
    </row>
    <row r="143" spans="2:5" x14ac:dyDescent="0.2">
      <c r="B143" s="431" t="s">
        <v>595</v>
      </c>
      <c r="C143" s="431" t="s">
        <v>588</v>
      </c>
      <c r="D143" s="439" t="s">
        <v>654</v>
      </c>
      <c r="E143" s="460">
        <f>D1A_Pricing!E25</f>
        <v>0</v>
      </c>
    </row>
    <row r="144" spans="2:5" x14ac:dyDescent="0.2">
      <c r="B144" s="431" t="s">
        <v>595</v>
      </c>
      <c r="C144" s="431" t="s">
        <v>588</v>
      </c>
      <c r="D144" s="439" t="s">
        <v>655</v>
      </c>
      <c r="E144" s="460">
        <f>D1A_Pricing!E26</f>
        <v>0</v>
      </c>
    </row>
    <row r="145" spans="2:5" x14ac:dyDescent="0.2">
      <c r="B145" s="431" t="s">
        <v>595</v>
      </c>
      <c r="C145" s="431" t="s">
        <v>588</v>
      </c>
      <c r="D145" s="439" t="s">
        <v>656</v>
      </c>
      <c r="E145" s="460">
        <f>D1A_Pricing!E27</f>
        <v>0</v>
      </c>
    </row>
    <row r="146" spans="2:5" x14ac:dyDescent="0.2">
      <c r="B146" s="431" t="s">
        <v>595</v>
      </c>
      <c r="C146" s="431" t="s">
        <v>588</v>
      </c>
      <c r="D146" s="439" t="s">
        <v>657</v>
      </c>
      <c r="E146" s="460">
        <f>D1A_Pricing!E28</f>
        <v>0</v>
      </c>
    </row>
    <row r="147" spans="2:5" x14ac:dyDescent="0.2">
      <c r="B147" s="431" t="s">
        <v>595</v>
      </c>
      <c r="C147" s="431" t="s">
        <v>588</v>
      </c>
      <c r="D147" s="439" t="s">
        <v>658</v>
      </c>
      <c r="E147" s="460">
        <f>D1A_Pricing!E29</f>
        <v>0</v>
      </c>
    </row>
    <row r="148" spans="2:5" x14ac:dyDescent="0.2">
      <c r="B148" s="431" t="s">
        <v>595</v>
      </c>
      <c r="C148" s="431" t="s">
        <v>588</v>
      </c>
      <c r="D148" s="439" t="s">
        <v>659</v>
      </c>
      <c r="E148" s="460">
        <f>D1A_Pricing!E30</f>
        <v>0</v>
      </c>
    </row>
    <row r="149" spans="2:5" x14ac:dyDescent="0.2">
      <c r="B149" s="431" t="s">
        <v>595</v>
      </c>
      <c r="C149" s="431" t="s">
        <v>588</v>
      </c>
      <c r="D149" s="439" t="s">
        <v>660</v>
      </c>
      <c r="E149" s="460">
        <f>D1A_Pricing!E31</f>
        <v>0</v>
      </c>
    </row>
    <row r="150" spans="2:5" x14ac:dyDescent="0.2">
      <c r="B150" s="431" t="s">
        <v>595</v>
      </c>
      <c r="C150" s="431" t="s">
        <v>588</v>
      </c>
      <c r="D150" s="439" t="s">
        <v>661</v>
      </c>
      <c r="E150" s="460">
        <f>D1A_Pricing!E32</f>
        <v>0</v>
      </c>
    </row>
    <row r="151" spans="2:5" x14ac:dyDescent="0.2">
      <c r="B151" s="431" t="s">
        <v>595</v>
      </c>
      <c r="C151" s="431" t="s">
        <v>588</v>
      </c>
      <c r="D151" s="439" t="s">
        <v>662</v>
      </c>
      <c r="E151" s="460">
        <f>D1A_Pricing!E33</f>
        <v>0</v>
      </c>
    </row>
    <row r="152" spans="2:5" x14ac:dyDescent="0.2">
      <c r="B152" s="431" t="s">
        <v>595</v>
      </c>
      <c r="C152" s="431" t="s">
        <v>588</v>
      </c>
      <c r="D152" s="439" t="s">
        <v>663</v>
      </c>
      <c r="E152" s="460">
        <f>D1A_Pricing!E34</f>
        <v>0</v>
      </c>
    </row>
    <row r="153" spans="2:5" x14ac:dyDescent="0.2">
      <c r="B153" s="431" t="s">
        <v>595</v>
      </c>
      <c r="C153" s="431" t="s">
        <v>588</v>
      </c>
      <c r="D153" s="439" t="s">
        <v>664</v>
      </c>
      <c r="E153" s="460">
        <f>D1A_Pricing!E35</f>
        <v>0</v>
      </c>
    </row>
    <row r="154" spans="2:5" x14ac:dyDescent="0.2">
      <c r="B154" s="431" t="s">
        <v>595</v>
      </c>
      <c r="C154" s="431" t="s">
        <v>588</v>
      </c>
      <c r="D154" s="439" t="s">
        <v>665</v>
      </c>
      <c r="E154" s="460">
        <f>D1A_Pricing!E36</f>
        <v>0</v>
      </c>
    </row>
    <row r="155" spans="2:5" x14ac:dyDescent="0.2">
      <c r="B155" s="431" t="s">
        <v>595</v>
      </c>
      <c r="C155" s="431" t="s">
        <v>588</v>
      </c>
      <c r="D155" s="439" t="s">
        <v>666</v>
      </c>
      <c r="E155" s="460">
        <f>D1A_Pricing!E37</f>
        <v>0</v>
      </c>
    </row>
    <row r="156" spans="2:5" x14ac:dyDescent="0.2">
      <c r="B156" s="431" t="s">
        <v>595</v>
      </c>
      <c r="C156" s="431" t="s">
        <v>588</v>
      </c>
      <c r="D156" s="439" t="s">
        <v>667</v>
      </c>
      <c r="E156" s="460">
        <f>D1A_Pricing!E38</f>
        <v>0</v>
      </c>
    </row>
    <row r="157" spans="2:5" x14ac:dyDescent="0.2">
      <c r="B157" s="431" t="s">
        <v>595</v>
      </c>
      <c r="C157" s="431" t="s">
        <v>588</v>
      </c>
      <c r="D157" s="439" t="s">
        <v>668</v>
      </c>
      <c r="E157" s="460">
        <f>D1A_Pricing!E39</f>
        <v>0</v>
      </c>
    </row>
    <row r="158" spans="2:5" x14ac:dyDescent="0.2">
      <c r="B158" s="431" t="s">
        <v>595</v>
      </c>
      <c r="C158" s="431" t="s">
        <v>588</v>
      </c>
      <c r="D158" s="439" t="s">
        <v>669</v>
      </c>
      <c r="E158" s="460">
        <f>D1A_Pricing!E40</f>
        <v>0</v>
      </c>
    </row>
    <row r="159" spans="2:5" x14ac:dyDescent="0.2">
      <c r="B159" s="431" t="s">
        <v>595</v>
      </c>
      <c r="C159" s="431" t="s">
        <v>588</v>
      </c>
      <c r="D159" s="439" t="s">
        <v>670</v>
      </c>
      <c r="E159" s="460">
        <f>D1A_Pricing!E41</f>
        <v>0</v>
      </c>
    </row>
    <row r="160" spans="2:5" x14ac:dyDescent="0.2">
      <c r="B160" s="431" t="s">
        <v>595</v>
      </c>
      <c r="C160" s="431" t="s">
        <v>588</v>
      </c>
      <c r="D160" s="439" t="s">
        <v>671</v>
      </c>
      <c r="E160" s="460">
        <f>D1A_Pricing!E42</f>
        <v>0</v>
      </c>
    </row>
    <row r="161" spans="2:5" x14ac:dyDescent="0.2">
      <c r="B161" s="431" t="s">
        <v>595</v>
      </c>
      <c r="C161" s="431" t="s">
        <v>588</v>
      </c>
      <c r="D161" s="439" t="s">
        <v>672</v>
      </c>
      <c r="E161" s="460">
        <f>D1A_Pricing!E43</f>
        <v>0</v>
      </c>
    </row>
    <row r="162" spans="2:5" x14ac:dyDescent="0.2">
      <c r="B162" s="431" t="s">
        <v>595</v>
      </c>
      <c r="C162" s="431" t="s">
        <v>588</v>
      </c>
      <c r="D162" s="439" t="s">
        <v>673</v>
      </c>
      <c r="E162" s="460">
        <f>D1A_Pricing!E44</f>
        <v>0</v>
      </c>
    </row>
    <row r="163" spans="2:5" x14ac:dyDescent="0.2">
      <c r="B163" s="431" t="s">
        <v>595</v>
      </c>
      <c r="C163" s="431" t="s">
        <v>588</v>
      </c>
      <c r="D163" s="439" t="s">
        <v>674</v>
      </c>
      <c r="E163" s="460">
        <f>D1A_Pricing!E45</f>
        <v>0</v>
      </c>
    </row>
    <row r="164" spans="2:5" x14ac:dyDescent="0.2">
      <c r="B164" s="431" t="s">
        <v>595</v>
      </c>
      <c r="C164" s="431" t="s">
        <v>588</v>
      </c>
      <c r="D164" s="439" t="s">
        <v>675</v>
      </c>
      <c r="E164" s="460">
        <f>D1A_Pricing!E46</f>
        <v>0</v>
      </c>
    </row>
    <row r="165" spans="2:5" x14ac:dyDescent="0.2">
      <c r="B165" s="431" t="s">
        <v>595</v>
      </c>
      <c r="C165" s="431" t="s">
        <v>588</v>
      </c>
      <c r="D165" s="439" t="s">
        <v>676</v>
      </c>
      <c r="E165" s="461">
        <f>+D1A_Pricing!F7</f>
        <v>0</v>
      </c>
    </row>
    <row r="166" spans="2:5" x14ac:dyDescent="0.2">
      <c r="B166" s="431" t="s">
        <v>595</v>
      </c>
      <c r="C166" s="431" t="s">
        <v>588</v>
      </c>
      <c r="D166" s="439" t="s">
        <v>677</v>
      </c>
      <c r="E166" s="461">
        <f>+D1A_Pricing!F8</f>
        <v>0</v>
      </c>
    </row>
    <row r="167" spans="2:5" x14ac:dyDescent="0.2">
      <c r="B167" s="431" t="s">
        <v>595</v>
      </c>
      <c r="C167" s="431" t="s">
        <v>588</v>
      </c>
      <c r="D167" s="439" t="s">
        <v>678</v>
      </c>
      <c r="E167" s="461">
        <f>+D1A_Pricing!F9</f>
        <v>0</v>
      </c>
    </row>
    <row r="168" spans="2:5" x14ac:dyDescent="0.2">
      <c r="B168" s="431" t="s">
        <v>595</v>
      </c>
      <c r="C168" s="431" t="s">
        <v>588</v>
      </c>
      <c r="D168" s="439" t="s">
        <v>679</v>
      </c>
      <c r="E168" s="461">
        <f>+D1A_Pricing!F10</f>
        <v>0</v>
      </c>
    </row>
    <row r="169" spans="2:5" x14ac:dyDescent="0.2">
      <c r="B169" s="431" t="s">
        <v>595</v>
      </c>
      <c r="C169" s="431" t="s">
        <v>588</v>
      </c>
      <c r="D169" s="439" t="s">
        <v>680</v>
      </c>
      <c r="E169" s="461">
        <f>+D1A_Pricing!F11</f>
        <v>0</v>
      </c>
    </row>
    <row r="170" spans="2:5" x14ac:dyDescent="0.2">
      <c r="B170" s="431" t="s">
        <v>595</v>
      </c>
      <c r="C170" s="431" t="s">
        <v>588</v>
      </c>
      <c r="D170" s="439" t="s">
        <v>681</v>
      </c>
      <c r="E170" s="461">
        <f>+D1A_Pricing!F12</f>
        <v>0</v>
      </c>
    </row>
    <row r="171" spans="2:5" x14ac:dyDescent="0.2">
      <c r="B171" s="431" t="s">
        <v>595</v>
      </c>
      <c r="C171" s="431" t="s">
        <v>588</v>
      </c>
      <c r="D171" s="439" t="s">
        <v>682</v>
      </c>
      <c r="E171" s="461">
        <f>+D1A_Pricing!F13</f>
        <v>0</v>
      </c>
    </row>
    <row r="172" spans="2:5" x14ac:dyDescent="0.2">
      <c r="B172" s="431" t="s">
        <v>595</v>
      </c>
      <c r="C172" s="431" t="s">
        <v>588</v>
      </c>
      <c r="D172" s="439" t="s">
        <v>683</v>
      </c>
      <c r="E172" s="461">
        <f>+D1A_Pricing!F14</f>
        <v>0</v>
      </c>
    </row>
    <row r="173" spans="2:5" x14ac:dyDescent="0.2">
      <c r="B173" s="431" t="s">
        <v>595</v>
      </c>
      <c r="C173" s="431" t="s">
        <v>588</v>
      </c>
      <c r="D173" s="439" t="s">
        <v>684</v>
      </c>
      <c r="E173" s="461">
        <f>+D1A_Pricing!F15</f>
        <v>0</v>
      </c>
    </row>
    <row r="174" spans="2:5" x14ac:dyDescent="0.2">
      <c r="B174" s="431" t="s">
        <v>595</v>
      </c>
      <c r="C174" s="431" t="s">
        <v>588</v>
      </c>
      <c r="D174" s="439" t="s">
        <v>685</v>
      </c>
      <c r="E174" s="461">
        <f>+D1A_Pricing!F16</f>
        <v>0</v>
      </c>
    </row>
    <row r="175" spans="2:5" x14ac:dyDescent="0.2">
      <c r="B175" s="431" t="s">
        <v>595</v>
      </c>
      <c r="C175" s="431" t="s">
        <v>588</v>
      </c>
      <c r="D175" s="439" t="s">
        <v>686</v>
      </c>
      <c r="E175" s="461">
        <f>+D1A_Pricing!F17</f>
        <v>0</v>
      </c>
    </row>
    <row r="176" spans="2:5" x14ac:dyDescent="0.2">
      <c r="B176" s="431" t="s">
        <v>595</v>
      </c>
      <c r="C176" s="431" t="s">
        <v>588</v>
      </c>
      <c r="D176" s="439" t="s">
        <v>687</v>
      </c>
      <c r="E176" s="461">
        <f>+D1A_Pricing!F18</f>
        <v>0</v>
      </c>
    </row>
    <row r="177" spans="2:5" x14ac:dyDescent="0.2">
      <c r="B177" s="431" t="s">
        <v>595</v>
      </c>
      <c r="C177" s="431" t="s">
        <v>588</v>
      </c>
      <c r="D177" s="439" t="s">
        <v>688</v>
      </c>
      <c r="E177" s="461">
        <f>+D1A_Pricing!F19</f>
        <v>0</v>
      </c>
    </row>
    <row r="178" spans="2:5" x14ac:dyDescent="0.2">
      <c r="B178" s="431" t="s">
        <v>595</v>
      </c>
      <c r="C178" s="431" t="s">
        <v>588</v>
      </c>
      <c r="D178" s="439" t="s">
        <v>689</v>
      </c>
      <c r="E178" s="461">
        <f>+D1A_Pricing!F20</f>
        <v>0</v>
      </c>
    </row>
    <row r="179" spans="2:5" x14ac:dyDescent="0.2">
      <c r="B179" s="431" t="s">
        <v>595</v>
      </c>
      <c r="C179" s="431" t="s">
        <v>588</v>
      </c>
      <c r="D179" s="439" t="s">
        <v>690</v>
      </c>
      <c r="E179" s="461">
        <f>+D1A_Pricing!F21</f>
        <v>0</v>
      </c>
    </row>
    <row r="180" spans="2:5" x14ac:dyDescent="0.2">
      <c r="B180" s="431" t="s">
        <v>595</v>
      </c>
      <c r="C180" s="431" t="s">
        <v>588</v>
      </c>
      <c r="D180" s="439" t="s">
        <v>691</v>
      </c>
      <c r="E180" s="461">
        <f>+D1A_Pricing!F22</f>
        <v>0</v>
      </c>
    </row>
    <row r="181" spans="2:5" x14ac:dyDescent="0.2">
      <c r="B181" s="431" t="s">
        <v>595</v>
      </c>
      <c r="C181" s="431" t="s">
        <v>588</v>
      </c>
      <c r="D181" s="439" t="s">
        <v>692</v>
      </c>
      <c r="E181" s="461">
        <f>+D1A_Pricing!F23</f>
        <v>0</v>
      </c>
    </row>
    <row r="182" spans="2:5" x14ac:dyDescent="0.2">
      <c r="B182" s="431" t="s">
        <v>595</v>
      </c>
      <c r="C182" s="431" t="s">
        <v>588</v>
      </c>
      <c r="D182" s="439" t="s">
        <v>693</v>
      </c>
      <c r="E182" s="461">
        <f>+D1A_Pricing!F24</f>
        <v>0</v>
      </c>
    </row>
    <row r="183" spans="2:5" x14ac:dyDescent="0.2">
      <c r="B183" s="431" t="s">
        <v>595</v>
      </c>
      <c r="C183" s="431" t="s">
        <v>588</v>
      </c>
      <c r="D183" s="439" t="s">
        <v>694</v>
      </c>
      <c r="E183" s="461">
        <f>+D1A_Pricing!F25</f>
        <v>0</v>
      </c>
    </row>
    <row r="184" spans="2:5" x14ac:dyDescent="0.2">
      <c r="B184" s="431" t="s">
        <v>595</v>
      </c>
      <c r="C184" s="431" t="s">
        <v>588</v>
      </c>
      <c r="D184" s="439" t="s">
        <v>695</v>
      </c>
      <c r="E184" s="461">
        <f>+D1A_Pricing!F26</f>
        <v>0</v>
      </c>
    </row>
    <row r="185" spans="2:5" x14ac:dyDescent="0.2">
      <c r="B185" s="431" t="s">
        <v>595</v>
      </c>
      <c r="C185" s="431" t="s">
        <v>588</v>
      </c>
      <c r="D185" s="439" t="s">
        <v>696</v>
      </c>
      <c r="E185" s="461">
        <f>+D1A_Pricing!F27</f>
        <v>0</v>
      </c>
    </row>
    <row r="186" spans="2:5" x14ac:dyDescent="0.2">
      <c r="B186" s="431" t="s">
        <v>595</v>
      </c>
      <c r="C186" s="431" t="s">
        <v>588</v>
      </c>
      <c r="D186" s="439" t="s">
        <v>697</v>
      </c>
      <c r="E186" s="461">
        <f>+D1A_Pricing!F28</f>
        <v>0</v>
      </c>
    </row>
    <row r="187" spans="2:5" x14ac:dyDescent="0.2">
      <c r="B187" s="431" t="s">
        <v>595</v>
      </c>
      <c r="C187" s="431" t="s">
        <v>588</v>
      </c>
      <c r="D187" s="439" t="s">
        <v>698</v>
      </c>
      <c r="E187" s="461">
        <f>+D1A_Pricing!F29</f>
        <v>0</v>
      </c>
    </row>
    <row r="188" spans="2:5" x14ac:dyDescent="0.2">
      <c r="B188" s="431" t="s">
        <v>595</v>
      </c>
      <c r="C188" s="431" t="s">
        <v>588</v>
      </c>
      <c r="D188" s="439" t="s">
        <v>699</v>
      </c>
      <c r="E188" s="461">
        <f>+D1A_Pricing!F30</f>
        <v>0</v>
      </c>
    </row>
    <row r="189" spans="2:5" x14ac:dyDescent="0.2">
      <c r="B189" s="431" t="s">
        <v>595</v>
      </c>
      <c r="C189" s="431" t="s">
        <v>588</v>
      </c>
      <c r="D189" s="439" t="s">
        <v>700</v>
      </c>
      <c r="E189" s="461">
        <f>+D1A_Pricing!F31</f>
        <v>0</v>
      </c>
    </row>
    <row r="190" spans="2:5" x14ac:dyDescent="0.2">
      <c r="B190" s="431" t="s">
        <v>595</v>
      </c>
      <c r="C190" s="431" t="s">
        <v>588</v>
      </c>
      <c r="D190" s="439" t="s">
        <v>701</v>
      </c>
      <c r="E190" s="461">
        <f>+D1A_Pricing!F32</f>
        <v>0</v>
      </c>
    </row>
    <row r="191" spans="2:5" x14ac:dyDescent="0.2">
      <c r="B191" s="431" t="s">
        <v>595</v>
      </c>
      <c r="C191" s="431" t="s">
        <v>588</v>
      </c>
      <c r="D191" s="439" t="s">
        <v>702</v>
      </c>
      <c r="E191" s="461">
        <f>+D1A_Pricing!F33</f>
        <v>0</v>
      </c>
    </row>
    <row r="192" spans="2:5" x14ac:dyDescent="0.2">
      <c r="B192" s="431" t="s">
        <v>595</v>
      </c>
      <c r="C192" s="431" t="s">
        <v>588</v>
      </c>
      <c r="D192" s="439" t="s">
        <v>703</v>
      </c>
      <c r="E192" s="461">
        <f>+D1A_Pricing!F34</f>
        <v>0</v>
      </c>
    </row>
    <row r="193" spans="2:5" x14ac:dyDescent="0.2">
      <c r="B193" s="431" t="s">
        <v>595</v>
      </c>
      <c r="C193" s="431" t="s">
        <v>588</v>
      </c>
      <c r="D193" s="439" t="s">
        <v>704</v>
      </c>
      <c r="E193" s="461">
        <f>+D1A_Pricing!F35</f>
        <v>0</v>
      </c>
    </row>
    <row r="194" spans="2:5" x14ac:dyDescent="0.2">
      <c r="B194" s="431" t="s">
        <v>595</v>
      </c>
      <c r="C194" s="431" t="s">
        <v>588</v>
      </c>
      <c r="D194" s="439" t="s">
        <v>705</v>
      </c>
      <c r="E194" s="461">
        <f>+D1A_Pricing!F36</f>
        <v>0</v>
      </c>
    </row>
    <row r="195" spans="2:5" x14ac:dyDescent="0.2">
      <c r="B195" s="431" t="s">
        <v>595</v>
      </c>
      <c r="C195" s="431" t="s">
        <v>588</v>
      </c>
      <c r="D195" s="439" t="s">
        <v>706</v>
      </c>
      <c r="E195" s="461">
        <f>+D1A_Pricing!F37</f>
        <v>0</v>
      </c>
    </row>
    <row r="196" spans="2:5" x14ac:dyDescent="0.2">
      <c r="B196" s="431" t="s">
        <v>595</v>
      </c>
      <c r="C196" s="431" t="s">
        <v>588</v>
      </c>
      <c r="D196" s="439" t="s">
        <v>707</v>
      </c>
      <c r="E196" s="461">
        <f>+D1A_Pricing!F38</f>
        <v>0</v>
      </c>
    </row>
    <row r="197" spans="2:5" x14ac:dyDescent="0.2">
      <c r="B197" s="431" t="s">
        <v>595</v>
      </c>
      <c r="C197" s="431" t="s">
        <v>588</v>
      </c>
      <c r="D197" s="439" t="s">
        <v>708</v>
      </c>
      <c r="E197" s="461">
        <f>+D1A_Pricing!F39</f>
        <v>0</v>
      </c>
    </row>
    <row r="198" spans="2:5" x14ac:dyDescent="0.2">
      <c r="B198" s="431" t="s">
        <v>595</v>
      </c>
      <c r="C198" s="431" t="s">
        <v>588</v>
      </c>
      <c r="D198" s="439" t="s">
        <v>709</v>
      </c>
      <c r="E198" s="461">
        <f>+D1A_Pricing!F40</f>
        <v>0</v>
      </c>
    </row>
    <row r="199" spans="2:5" x14ac:dyDescent="0.2">
      <c r="B199" s="431" t="s">
        <v>595</v>
      </c>
      <c r="C199" s="431" t="s">
        <v>588</v>
      </c>
      <c r="D199" s="439" t="s">
        <v>710</v>
      </c>
      <c r="E199" s="461">
        <f>+D1A_Pricing!F41</f>
        <v>0</v>
      </c>
    </row>
    <row r="200" spans="2:5" x14ac:dyDescent="0.2">
      <c r="B200" s="431" t="s">
        <v>595</v>
      </c>
      <c r="C200" s="431" t="s">
        <v>588</v>
      </c>
      <c r="D200" s="439" t="s">
        <v>711</v>
      </c>
      <c r="E200" s="461">
        <f>+D1A_Pricing!F42</f>
        <v>0</v>
      </c>
    </row>
    <row r="201" spans="2:5" x14ac:dyDescent="0.2">
      <c r="B201" s="431" t="s">
        <v>595</v>
      </c>
      <c r="C201" s="431" t="s">
        <v>588</v>
      </c>
      <c r="D201" s="439" t="s">
        <v>712</v>
      </c>
      <c r="E201" s="461">
        <f>+D1A_Pricing!F43</f>
        <v>0</v>
      </c>
    </row>
    <row r="202" spans="2:5" x14ac:dyDescent="0.2">
      <c r="B202" s="431" t="s">
        <v>595</v>
      </c>
      <c r="C202" s="431" t="s">
        <v>588</v>
      </c>
      <c r="D202" s="439" t="s">
        <v>713</v>
      </c>
      <c r="E202" s="461">
        <f>+D1A_Pricing!F44</f>
        <v>0</v>
      </c>
    </row>
    <row r="203" spans="2:5" x14ac:dyDescent="0.2">
      <c r="B203" s="431" t="s">
        <v>595</v>
      </c>
      <c r="C203" s="431" t="s">
        <v>588</v>
      </c>
      <c r="D203" s="439" t="s">
        <v>714</v>
      </c>
      <c r="E203" s="461">
        <f>+D1A_Pricing!F45</f>
        <v>0</v>
      </c>
    </row>
    <row r="204" spans="2:5" x14ac:dyDescent="0.2">
      <c r="B204" s="431" t="s">
        <v>595</v>
      </c>
      <c r="C204" s="431" t="s">
        <v>588</v>
      </c>
      <c r="D204" s="439" t="s">
        <v>715</v>
      </c>
      <c r="E204" s="461">
        <f>+D1A_Pricing!F46</f>
        <v>0</v>
      </c>
    </row>
    <row r="205" spans="2:5" x14ac:dyDescent="0.2">
      <c r="B205" s="431" t="s">
        <v>595</v>
      </c>
      <c r="C205" s="431" t="s">
        <v>588</v>
      </c>
      <c r="D205" s="439" t="s">
        <v>716</v>
      </c>
      <c r="E205" s="461">
        <f>D1A_Pricing!G7</f>
        <v>0</v>
      </c>
    </row>
    <row r="206" spans="2:5" x14ac:dyDescent="0.2">
      <c r="B206" s="431" t="s">
        <v>595</v>
      </c>
      <c r="C206" s="431" t="s">
        <v>588</v>
      </c>
      <c r="D206" s="439" t="s">
        <v>717</v>
      </c>
      <c r="E206" s="461">
        <f>D1A_Pricing!G8</f>
        <v>0</v>
      </c>
    </row>
    <row r="207" spans="2:5" x14ac:dyDescent="0.2">
      <c r="B207" s="431" t="s">
        <v>595</v>
      </c>
      <c r="C207" s="431" t="s">
        <v>588</v>
      </c>
      <c r="D207" s="439" t="s">
        <v>718</v>
      </c>
      <c r="E207" s="461">
        <f>D1A_Pricing!G9</f>
        <v>0</v>
      </c>
    </row>
    <row r="208" spans="2:5" x14ac:dyDescent="0.2">
      <c r="B208" s="431" t="s">
        <v>595</v>
      </c>
      <c r="C208" s="431" t="s">
        <v>588</v>
      </c>
      <c r="D208" s="439" t="s">
        <v>719</v>
      </c>
      <c r="E208" s="461">
        <f>D1A_Pricing!G10</f>
        <v>0</v>
      </c>
    </row>
    <row r="209" spans="2:5" x14ac:dyDescent="0.2">
      <c r="B209" s="431" t="s">
        <v>595</v>
      </c>
      <c r="C209" s="431" t="s">
        <v>588</v>
      </c>
      <c r="D209" s="439" t="s">
        <v>720</v>
      </c>
      <c r="E209" s="461">
        <f>D1A_Pricing!G11</f>
        <v>0</v>
      </c>
    </row>
    <row r="210" spans="2:5" x14ac:dyDescent="0.2">
      <c r="B210" s="431" t="s">
        <v>595</v>
      </c>
      <c r="C210" s="431" t="s">
        <v>588</v>
      </c>
      <c r="D210" s="439" t="s">
        <v>721</v>
      </c>
      <c r="E210" s="461">
        <f>D1A_Pricing!G12</f>
        <v>0</v>
      </c>
    </row>
    <row r="211" spans="2:5" x14ac:dyDescent="0.2">
      <c r="B211" s="431" t="s">
        <v>595</v>
      </c>
      <c r="C211" s="431" t="s">
        <v>588</v>
      </c>
      <c r="D211" s="439" t="s">
        <v>722</v>
      </c>
      <c r="E211" s="461">
        <f>D1A_Pricing!G13</f>
        <v>0</v>
      </c>
    </row>
    <row r="212" spans="2:5" x14ac:dyDescent="0.2">
      <c r="B212" s="431" t="s">
        <v>595</v>
      </c>
      <c r="C212" s="431" t="s">
        <v>588</v>
      </c>
      <c r="D212" s="439" t="s">
        <v>723</v>
      </c>
      <c r="E212" s="461">
        <f>D1A_Pricing!G14</f>
        <v>0</v>
      </c>
    </row>
    <row r="213" spans="2:5" x14ac:dyDescent="0.2">
      <c r="B213" s="431" t="s">
        <v>595</v>
      </c>
      <c r="C213" s="431" t="s">
        <v>588</v>
      </c>
      <c r="D213" s="439" t="s">
        <v>724</v>
      </c>
      <c r="E213" s="461">
        <f>D1A_Pricing!G15</f>
        <v>0</v>
      </c>
    </row>
    <row r="214" spans="2:5" x14ac:dyDescent="0.2">
      <c r="B214" s="431" t="s">
        <v>595</v>
      </c>
      <c r="C214" s="431" t="s">
        <v>588</v>
      </c>
      <c r="D214" s="439" t="s">
        <v>725</v>
      </c>
      <c r="E214" s="461">
        <f>D1A_Pricing!G16</f>
        <v>0</v>
      </c>
    </row>
    <row r="215" spans="2:5" x14ac:dyDescent="0.2">
      <c r="B215" s="431" t="s">
        <v>595</v>
      </c>
      <c r="C215" s="431" t="s">
        <v>588</v>
      </c>
      <c r="D215" s="439" t="s">
        <v>726</v>
      </c>
      <c r="E215" s="461">
        <f>D1A_Pricing!G17</f>
        <v>0</v>
      </c>
    </row>
    <row r="216" spans="2:5" x14ac:dyDescent="0.2">
      <c r="B216" s="431" t="s">
        <v>595</v>
      </c>
      <c r="C216" s="431" t="s">
        <v>588</v>
      </c>
      <c r="D216" s="439" t="s">
        <v>727</v>
      </c>
      <c r="E216" s="461">
        <f>D1A_Pricing!G18</f>
        <v>0</v>
      </c>
    </row>
    <row r="217" spans="2:5" x14ac:dyDescent="0.2">
      <c r="B217" s="431" t="s">
        <v>595</v>
      </c>
      <c r="C217" s="431" t="s">
        <v>588</v>
      </c>
      <c r="D217" s="439" t="s">
        <v>728</v>
      </c>
      <c r="E217" s="461">
        <f>D1A_Pricing!G19</f>
        <v>0</v>
      </c>
    </row>
    <row r="218" spans="2:5" x14ac:dyDescent="0.2">
      <c r="B218" s="431" t="s">
        <v>595</v>
      </c>
      <c r="C218" s="431" t="s">
        <v>588</v>
      </c>
      <c r="D218" s="439" t="s">
        <v>729</v>
      </c>
      <c r="E218" s="461">
        <f>D1A_Pricing!G20</f>
        <v>0</v>
      </c>
    </row>
    <row r="219" spans="2:5" x14ac:dyDescent="0.2">
      <c r="B219" s="431" t="s">
        <v>595</v>
      </c>
      <c r="C219" s="431" t="s">
        <v>588</v>
      </c>
      <c r="D219" s="439" t="s">
        <v>730</v>
      </c>
      <c r="E219" s="461">
        <f>D1A_Pricing!G21</f>
        <v>0</v>
      </c>
    </row>
    <row r="220" spans="2:5" x14ac:dyDescent="0.2">
      <c r="B220" s="431" t="s">
        <v>595</v>
      </c>
      <c r="C220" s="431" t="s">
        <v>588</v>
      </c>
      <c r="D220" s="439" t="s">
        <v>731</v>
      </c>
      <c r="E220" s="461">
        <f>D1A_Pricing!G22</f>
        <v>0</v>
      </c>
    </row>
    <row r="221" spans="2:5" x14ac:dyDescent="0.2">
      <c r="B221" s="431" t="s">
        <v>595</v>
      </c>
      <c r="C221" s="431" t="s">
        <v>588</v>
      </c>
      <c r="D221" s="439" t="s">
        <v>732</v>
      </c>
      <c r="E221" s="461">
        <f>D1A_Pricing!G23</f>
        <v>0</v>
      </c>
    </row>
    <row r="222" spans="2:5" x14ac:dyDescent="0.2">
      <c r="B222" s="431" t="s">
        <v>595</v>
      </c>
      <c r="C222" s="431" t="s">
        <v>588</v>
      </c>
      <c r="D222" s="439" t="s">
        <v>733</v>
      </c>
      <c r="E222" s="461">
        <f>D1A_Pricing!G24</f>
        <v>0</v>
      </c>
    </row>
    <row r="223" spans="2:5" x14ac:dyDescent="0.2">
      <c r="B223" s="431" t="s">
        <v>595</v>
      </c>
      <c r="C223" s="431" t="s">
        <v>588</v>
      </c>
      <c r="D223" s="439" t="s">
        <v>734</v>
      </c>
      <c r="E223" s="461">
        <f>D1A_Pricing!G25</f>
        <v>0</v>
      </c>
    </row>
    <row r="224" spans="2:5" x14ac:dyDescent="0.2">
      <c r="B224" s="431" t="s">
        <v>595</v>
      </c>
      <c r="C224" s="431" t="s">
        <v>588</v>
      </c>
      <c r="D224" s="439" t="s">
        <v>735</v>
      </c>
      <c r="E224" s="461">
        <f>D1A_Pricing!G26</f>
        <v>0</v>
      </c>
    </row>
    <row r="225" spans="2:5" x14ac:dyDescent="0.2">
      <c r="B225" s="431" t="s">
        <v>595</v>
      </c>
      <c r="C225" s="431" t="s">
        <v>588</v>
      </c>
      <c r="D225" s="439" t="s">
        <v>736</v>
      </c>
      <c r="E225" s="461">
        <f>D1A_Pricing!G27</f>
        <v>0</v>
      </c>
    </row>
    <row r="226" spans="2:5" x14ac:dyDescent="0.2">
      <c r="B226" s="431" t="s">
        <v>595</v>
      </c>
      <c r="C226" s="431" t="s">
        <v>588</v>
      </c>
      <c r="D226" s="439" t="s">
        <v>737</v>
      </c>
      <c r="E226" s="461">
        <f>D1A_Pricing!G28</f>
        <v>0</v>
      </c>
    </row>
    <row r="227" spans="2:5" x14ac:dyDescent="0.2">
      <c r="B227" s="431" t="s">
        <v>595</v>
      </c>
      <c r="C227" s="431" t="s">
        <v>588</v>
      </c>
      <c r="D227" s="439" t="s">
        <v>738</v>
      </c>
      <c r="E227" s="461">
        <f>D1A_Pricing!G29</f>
        <v>0</v>
      </c>
    </row>
    <row r="228" spans="2:5" x14ac:dyDescent="0.2">
      <c r="B228" s="431" t="s">
        <v>595</v>
      </c>
      <c r="C228" s="431" t="s">
        <v>588</v>
      </c>
      <c r="D228" s="439" t="s">
        <v>739</v>
      </c>
      <c r="E228" s="461">
        <f>D1A_Pricing!G30</f>
        <v>0</v>
      </c>
    </row>
    <row r="229" spans="2:5" x14ac:dyDescent="0.2">
      <c r="B229" s="431" t="s">
        <v>595</v>
      </c>
      <c r="C229" s="431" t="s">
        <v>588</v>
      </c>
      <c r="D229" s="439" t="s">
        <v>740</v>
      </c>
      <c r="E229" s="461">
        <f>D1A_Pricing!G31</f>
        <v>0</v>
      </c>
    </row>
    <row r="230" spans="2:5" x14ac:dyDescent="0.2">
      <c r="B230" s="431" t="s">
        <v>595</v>
      </c>
      <c r="C230" s="431" t="s">
        <v>588</v>
      </c>
      <c r="D230" s="439" t="s">
        <v>741</v>
      </c>
      <c r="E230" s="461">
        <f>D1A_Pricing!G32</f>
        <v>0</v>
      </c>
    </row>
    <row r="231" spans="2:5" x14ac:dyDescent="0.2">
      <c r="B231" s="431" t="s">
        <v>595</v>
      </c>
      <c r="C231" s="431" t="s">
        <v>588</v>
      </c>
      <c r="D231" s="439" t="s">
        <v>742</v>
      </c>
      <c r="E231" s="461">
        <f>D1A_Pricing!G33</f>
        <v>0</v>
      </c>
    </row>
    <row r="232" spans="2:5" x14ac:dyDescent="0.2">
      <c r="B232" s="431" t="s">
        <v>595</v>
      </c>
      <c r="C232" s="431" t="s">
        <v>588</v>
      </c>
      <c r="D232" s="439" t="s">
        <v>743</v>
      </c>
      <c r="E232" s="461">
        <f>D1A_Pricing!G34</f>
        <v>0</v>
      </c>
    </row>
    <row r="233" spans="2:5" x14ac:dyDescent="0.2">
      <c r="B233" s="431" t="s">
        <v>595</v>
      </c>
      <c r="C233" s="431" t="s">
        <v>588</v>
      </c>
      <c r="D233" s="439" t="s">
        <v>744</v>
      </c>
      <c r="E233" s="461">
        <f>D1A_Pricing!G35</f>
        <v>0</v>
      </c>
    </row>
    <row r="234" spans="2:5" x14ac:dyDescent="0.2">
      <c r="B234" s="431" t="s">
        <v>595</v>
      </c>
      <c r="C234" s="431" t="s">
        <v>588</v>
      </c>
      <c r="D234" s="439" t="s">
        <v>745</v>
      </c>
      <c r="E234" s="461">
        <f>D1A_Pricing!G36</f>
        <v>0</v>
      </c>
    </row>
    <row r="235" spans="2:5" x14ac:dyDescent="0.2">
      <c r="B235" s="431" t="s">
        <v>595</v>
      </c>
      <c r="C235" s="431" t="s">
        <v>588</v>
      </c>
      <c r="D235" s="439" t="s">
        <v>746</v>
      </c>
      <c r="E235" s="461">
        <f>D1A_Pricing!G37</f>
        <v>0</v>
      </c>
    </row>
    <row r="236" spans="2:5" x14ac:dyDescent="0.2">
      <c r="B236" s="431" t="s">
        <v>595</v>
      </c>
      <c r="C236" s="431" t="s">
        <v>588</v>
      </c>
      <c r="D236" s="439" t="s">
        <v>747</v>
      </c>
      <c r="E236" s="461">
        <f>D1A_Pricing!G38</f>
        <v>0</v>
      </c>
    </row>
    <row r="237" spans="2:5" x14ac:dyDescent="0.2">
      <c r="B237" s="431" t="s">
        <v>595</v>
      </c>
      <c r="C237" s="431" t="s">
        <v>588</v>
      </c>
      <c r="D237" s="439" t="s">
        <v>748</v>
      </c>
      <c r="E237" s="461">
        <f>D1A_Pricing!G39</f>
        <v>0</v>
      </c>
    </row>
    <row r="238" spans="2:5" x14ac:dyDescent="0.2">
      <c r="B238" s="431" t="s">
        <v>595</v>
      </c>
      <c r="C238" s="431" t="s">
        <v>588</v>
      </c>
      <c r="D238" s="439" t="s">
        <v>749</v>
      </c>
      <c r="E238" s="461">
        <f>D1A_Pricing!G40</f>
        <v>0</v>
      </c>
    </row>
    <row r="239" spans="2:5" x14ac:dyDescent="0.2">
      <c r="B239" s="431" t="s">
        <v>595</v>
      </c>
      <c r="C239" s="431" t="s">
        <v>588</v>
      </c>
      <c r="D239" s="439" t="s">
        <v>750</v>
      </c>
      <c r="E239" s="461">
        <f>D1A_Pricing!G41</f>
        <v>0</v>
      </c>
    </row>
    <row r="240" spans="2:5" x14ac:dyDescent="0.2">
      <c r="B240" s="431" t="s">
        <v>595</v>
      </c>
      <c r="C240" s="431" t="s">
        <v>588</v>
      </c>
      <c r="D240" s="439" t="s">
        <v>751</v>
      </c>
      <c r="E240" s="461">
        <f>D1A_Pricing!G42</f>
        <v>0</v>
      </c>
    </row>
    <row r="241" spans="2:5" x14ac:dyDescent="0.2">
      <c r="B241" s="431" t="s">
        <v>595</v>
      </c>
      <c r="C241" s="431" t="s">
        <v>588</v>
      </c>
      <c r="D241" s="439" t="s">
        <v>752</v>
      </c>
      <c r="E241" s="461">
        <f>D1A_Pricing!G43</f>
        <v>0</v>
      </c>
    </row>
    <row r="242" spans="2:5" x14ac:dyDescent="0.2">
      <c r="B242" s="431" t="s">
        <v>595</v>
      </c>
      <c r="C242" s="431" t="s">
        <v>588</v>
      </c>
      <c r="D242" s="439" t="s">
        <v>753</v>
      </c>
      <c r="E242" s="461">
        <f>D1A_Pricing!G44</f>
        <v>0</v>
      </c>
    </row>
    <row r="243" spans="2:5" x14ac:dyDescent="0.2">
      <c r="B243" s="431" t="s">
        <v>595</v>
      </c>
      <c r="C243" s="431" t="s">
        <v>588</v>
      </c>
      <c r="D243" s="439" t="s">
        <v>754</v>
      </c>
      <c r="E243" s="461">
        <f>D1A_Pricing!G45</f>
        <v>0</v>
      </c>
    </row>
    <row r="244" spans="2:5" x14ac:dyDescent="0.2">
      <c r="B244" s="431" t="s">
        <v>595</v>
      </c>
      <c r="C244" s="431" t="s">
        <v>588</v>
      </c>
      <c r="D244" s="439" t="s">
        <v>755</v>
      </c>
      <c r="E244" s="461">
        <f>D1A_Pricing!G46</f>
        <v>0</v>
      </c>
    </row>
    <row r="245" spans="2:5" x14ac:dyDescent="0.2">
      <c r="B245" s="431" t="s">
        <v>595</v>
      </c>
      <c r="C245" s="431" t="s">
        <v>588</v>
      </c>
      <c r="D245" s="439" t="s">
        <v>756</v>
      </c>
      <c r="E245" s="461">
        <f>+D1A_Pricing!H7</f>
        <v>0</v>
      </c>
    </row>
    <row r="246" spans="2:5" x14ac:dyDescent="0.2">
      <c r="B246" s="431" t="s">
        <v>595</v>
      </c>
      <c r="C246" s="431" t="s">
        <v>588</v>
      </c>
      <c r="D246" s="439" t="s">
        <v>757</v>
      </c>
      <c r="E246" s="461">
        <f>+D1A_Pricing!H8</f>
        <v>0</v>
      </c>
    </row>
    <row r="247" spans="2:5" x14ac:dyDescent="0.2">
      <c r="B247" s="431" t="s">
        <v>595</v>
      </c>
      <c r="C247" s="431" t="s">
        <v>588</v>
      </c>
      <c r="D247" s="439" t="s">
        <v>758</v>
      </c>
      <c r="E247" s="461">
        <f>+D1A_Pricing!H9</f>
        <v>0</v>
      </c>
    </row>
    <row r="248" spans="2:5" x14ac:dyDescent="0.2">
      <c r="B248" s="431" t="s">
        <v>595</v>
      </c>
      <c r="C248" s="431" t="s">
        <v>588</v>
      </c>
      <c r="D248" s="439" t="s">
        <v>759</v>
      </c>
      <c r="E248" s="461">
        <f>+D1A_Pricing!H10</f>
        <v>0</v>
      </c>
    </row>
    <row r="249" spans="2:5" x14ac:dyDescent="0.2">
      <c r="B249" s="431" t="s">
        <v>595</v>
      </c>
      <c r="C249" s="431" t="s">
        <v>588</v>
      </c>
      <c r="D249" s="439" t="s">
        <v>760</v>
      </c>
      <c r="E249" s="461">
        <f>+D1A_Pricing!H11</f>
        <v>0</v>
      </c>
    </row>
    <row r="250" spans="2:5" x14ac:dyDescent="0.2">
      <c r="B250" s="431" t="s">
        <v>595</v>
      </c>
      <c r="C250" s="431" t="s">
        <v>588</v>
      </c>
      <c r="D250" s="439" t="s">
        <v>761</v>
      </c>
      <c r="E250" s="461">
        <f>+D1A_Pricing!H12</f>
        <v>0</v>
      </c>
    </row>
    <row r="251" spans="2:5" x14ac:dyDescent="0.2">
      <c r="B251" s="431" t="s">
        <v>595</v>
      </c>
      <c r="C251" s="431" t="s">
        <v>588</v>
      </c>
      <c r="D251" s="439" t="s">
        <v>762</v>
      </c>
      <c r="E251" s="461">
        <f>+D1A_Pricing!H13</f>
        <v>0</v>
      </c>
    </row>
    <row r="252" spans="2:5" x14ac:dyDescent="0.2">
      <c r="B252" s="431" t="s">
        <v>595</v>
      </c>
      <c r="C252" s="431" t="s">
        <v>588</v>
      </c>
      <c r="D252" s="439" t="s">
        <v>763</v>
      </c>
      <c r="E252" s="461">
        <f>+D1A_Pricing!H14</f>
        <v>0</v>
      </c>
    </row>
    <row r="253" spans="2:5" x14ac:dyDescent="0.2">
      <c r="B253" s="431" t="s">
        <v>595</v>
      </c>
      <c r="C253" s="431" t="s">
        <v>588</v>
      </c>
      <c r="D253" s="439" t="s">
        <v>764</v>
      </c>
      <c r="E253" s="461">
        <f>+D1A_Pricing!H15</f>
        <v>0</v>
      </c>
    </row>
    <row r="254" spans="2:5" x14ac:dyDescent="0.2">
      <c r="B254" s="431" t="s">
        <v>595</v>
      </c>
      <c r="C254" s="431" t="s">
        <v>588</v>
      </c>
      <c r="D254" s="439" t="s">
        <v>765</v>
      </c>
      <c r="E254" s="461">
        <f>+D1A_Pricing!H16</f>
        <v>0</v>
      </c>
    </row>
    <row r="255" spans="2:5" x14ac:dyDescent="0.2">
      <c r="B255" s="431" t="s">
        <v>595</v>
      </c>
      <c r="C255" s="431" t="s">
        <v>588</v>
      </c>
      <c r="D255" s="439" t="s">
        <v>766</v>
      </c>
      <c r="E255" s="461">
        <f>+D1A_Pricing!H17</f>
        <v>0</v>
      </c>
    </row>
    <row r="256" spans="2:5" x14ac:dyDescent="0.2">
      <c r="B256" s="431" t="s">
        <v>595</v>
      </c>
      <c r="C256" s="431" t="s">
        <v>588</v>
      </c>
      <c r="D256" s="439" t="s">
        <v>767</v>
      </c>
      <c r="E256" s="461">
        <f>+D1A_Pricing!H18</f>
        <v>0</v>
      </c>
    </row>
    <row r="257" spans="2:5" x14ac:dyDescent="0.2">
      <c r="B257" s="431" t="s">
        <v>595</v>
      </c>
      <c r="C257" s="431" t="s">
        <v>588</v>
      </c>
      <c r="D257" s="439" t="s">
        <v>768</v>
      </c>
      <c r="E257" s="461">
        <f>+D1A_Pricing!H19</f>
        <v>0</v>
      </c>
    </row>
    <row r="258" spans="2:5" x14ac:dyDescent="0.2">
      <c r="B258" s="431" t="s">
        <v>595</v>
      </c>
      <c r="C258" s="431" t="s">
        <v>588</v>
      </c>
      <c r="D258" s="439" t="s">
        <v>769</v>
      </c>
      <c r="E258" s="461">
        <f>+D1A_Pricing!H20</f>
        <v>0</v>
      </c>
    </row>
    <row r="259" spans="2:5" x14ac:dyDescent="0.2">
      <c r="B259" s="431" t="s">
        <v>595</v>
      </c>
      <c r="C259" s="431" t="s">
        <v>588</v>
      </c>
      <c r="D259" s="439" t="s">
        <v>770</v>
      </c>
      <c r="E259" s="461">
        <f>+D1A_Pricing!H21</f>
        <v>0</v>
      </c>
    </row>
    <row r="260" spans="2:5" x14ac:dyDescent="0.2">
      <c r="B260" s="431" t="s">
        <v>595</v>
      </c>
      <c r="C260" s="431" t="s">
        <v>588</v>
      </c>
      <c r="D260" s="439" t="s">
        <v>771</v>
      </c>
      <c r="E260" s="461">
        <f>+D1A_Pricing!H22</f>
        <v>0</v>
      </c>
    </row>
    <row r="261" spans="2:5" x14ac:dyDescent="0.2">
      <c r="B261" s="431" t="s">
        <v>595</v>
      </c>
      <c r="C261" s="431" t="s">
        <v>588</v>
      </c>
      <c r="D261" s="439" t="s">
        <v>772</v>
      </c>
      <c r="E261" s="461">
        <f>+D1A_Pricing!H23</f>
        <v>0</v>
      </c>
    </row>
    <row r="262" spans="2:5" x14ac:dyDescent="0.2">
      <c r="B262" s="431" t="s">
        <v>595</v>
      </c>
      <c r="C262" s="431" t="s">
        <v>588</v>
      </c>
      <c r="D262" s="439" t="s">
        <v>773</v>
      </c>
      <c r="E262" s="461">
        <f>+D1A_Pricing!H24</f>
        <v>0</v>
      </c>
    </row>
    <row r="263" spans="2:5" x14ac:dyDescent="0.2">
      <c r="B263" s="431" t="s">
        <v>595</v>
      </c>
      <c r="C263" s="431" t="s">
        <v>588</v>
      </c>
      <c r="D263" s="439" t="s">
        <v>774</v>
      </c>
      <c r="E263" s="461">
        <f>+D1A_Pricing!H25</f>
        <v>0</v>
      </c>
    </row>
    <row r="264" spans="2:5" x14ac:dyDescent="0.2">
      <c r="B264" s="431" t="s">
        <v>595</v>
      </c>
      <c r="C264" s="431" t="s">
        <v>588</v>
      </c>
      <c r="D264" s="439" t="s">
        <v>775</v>
      </c>
      <c r="E264" s="461">
        <f>+D1A_Pricing!H26</f>
        <v>0</v>
      </c>
    </row>
    <row r="265" spans="2:5" x14ac:dyDescent="0.2">
      <c r="B265" s="431" t="s">
        <v>595</v>
      </c>
      <c r="C265" s="431" t="s">
        <v>588</v>
      </c>
      <c r="D265" s="439" t="s">
        <v>776</v>
      </c>
      <c r="E265" s="461">
        <f>+D1A_Pricing!H27</f>
        <v>0</v>
      </c>
    </row>
    <row r="266" spans="2:5" x14ac:dyDescent="0.2">
      <c r="B266" s="431" t="s">
        <v>595</v>
      </c>
      <c r="C266" s="431" t="s">
        <v>588</v>
      </c>
      <c r="D266" s="439" t="s">
        <v>777</v>
      </c>
      <c r="E266" s="461">
        <f>+D1A_Pricing!H28</f>
        <v>0</v>
      </c>
    </row>
    <row r="267" spans="2:5" x14ac:dyDescent="0.2">
      <c r="B267" s="431" t="s">
        <v>595</v>
      </c>
      <c r="C267" s="431" t="s">
        <v>588</v>
      </c>
      <c r="D267" s="439" t="s">
        <v>778</v>
      </c>
      <c r="E267" s="461">
        <f>+D1A_Pricing!H29</f>
        <v>0</v>
      </c>
    </row>
    <row r="268" spans="2:5" x14ac:dyDescent="0.2">
      <c r="B268" s="431" t="s">
        <v>595</v>
      </c>
      <c r="C268" s="431" t="s">
        <v>588</v>
      </c>
      <c r="D268" s="439" t="s">
        <v>779</v>
      </c>
      <c r="E268" s="461">
        <f>+D1A_Pricing!H30</f>
        <v>0</v>
      </c>
    </row>
    <row r="269" spans="2:5" x14ac:dyDescent="0.2">
      <c r="B269" s="431" t="s">
        <v>595</v>
      </c>
      <c r="C269" s="431" t="s">
        <v>588</v>
      </c>
      <c r="D269" s="439" t="s">
        <v>780</v>
      </c>
      <c r="E269" s="461">
        <f>+D1A_Pricing!H31</f>
        <v>0</v>
      </c>
    </row>
    <row r="270" spans="2:5" x14ac:dyDescent="0.2">
      <c r="B270" s="431" t="s">
        <v>595</v>
      </c>
      <c r="C270" s="431" t="s">
        <v>588</v>
      </c>
      <c r="D270" s="439" t="s">
        <v>781</v>
      </c>
      <c r="E270" s="461">
        <f>+D1A_Pricing!H32</f>
        <v>0</v>
      </c>
    </row>
    <row r="271" spans="2:5" x14ac:dyDescent="0.2">
      <c r="B271" s="431" t="s">
        <v>595</v>
      </c>
      <c r="C271" s="431" t="s">
        <v>588</v>
      </c>
      <c r="D271" s="439" t="s">
        <v>782</v>
      </c>
      <c r="E271" s="461">
        <f>+D1A_Pricing!H33</f>
        <v>0</v>
      </c>
    </row>
    <row r="272" spans="2:5" x14ac:dyDescent="0.2">
      <c r="B272" s="431" t="s">
        <v>595</v>
      </c>
      <c r="C272" s="431" t="s">
        <v>588</v>
      </c>
      <c r="D272" s="439" t="s">
        <v>783</v>
      </c>
      <c r="E272" s="461">
        <f>+D1A_Pricing!H34</f>
        <v>0</v>
      </c>
    </row>
    <row r="273" spans="2:5" x14ac:dyDescent="0.2">
      <c r="B273" s="431" t="s">
        <v>595</v>
      </c>
      <c r="C273" s="431" t="s">
        <v>588</v>
      </c>
      <c r="D273" s="439" t="s">
        <v>784</v>
      </c>
      <c r="E273" s="461">
        <f>+D1A_Pricing!H35</f>
        <v>0</v>
      </c>
    </row>
    <row r="274" spans="2:5" x14ac:dyDescent="0.2">
      <c r="B274" s="431" t="s">
        <v>595</v>
      </c>
      <c r="C274" s="431" t="s">
        <v>588</v>
      </c>
      <c r="D274" s="439" t="s">
        <v>785</v>
      </c>
      <c r="E274" s="461">
        <f>+D1A_Pricing!H36</f>
        <v>0</v>
      </c>
    </row>
    <row r="275" spans="2:5" x14ac:dyDescent="0.2">
      <c r="B275" s="431" t="s">
        <v>595</v>
      </c>
      <c r="C275" s="431" t="s">
        <v>588</v>
      </c>
      <c r="D275" s="439" t="s">
        <v>786</v>
      </c>
      <c r="E275" s="461">
        <f>+D1A_Pricing!H37</f>
        <v>0</v>
      </c>
    </row>
    <row r="276" spans="2:5" x14ac:dyDescent="0.2">
      <c r="B276" s="431" t="s">
        <v>595</v>
      </c>
      <c r="C276" s="431" t="s">
        <v>588</v>
      </c>
      <c r="D276" s="439" t="s">
        <v>787</v>
      </c>
      <c r="E276" s="461">
        <f>+D1A_Pricing!H38</f>
        <v>0</v>
      </c>
    </row>
    <row r="277" spans="2:5" x14ac:dyDescent="0.2">
      <c r="B277" s="431" t="s">
        <v>595</v>
      </c>
      <c r="C277" s="431" t="s">
        <v>588</v>
      </c>
      <c r="D277" s="439" t="s">
        <v>788</v>
      </c>
      <c r="E277" s="461">
        <f>+D1A_Pricing!H39</f>
        <v>0</v>
      </c>
    </row>
    <row r="278" spans="2:5" x14ac:dyDescent="0.2">
      <c r="B278" s="431" t="s">
        <v>595</v>
      </c>
      <c r="C278" s="431" t="s">
        <v>588</v>
      </c>
      <c r="D278" s="439" t="s">
        <v>789</v>
      </c>
      <c r="E278" s="461">
        <f>+D1A_Pricing!H40</f>
        <v>0</v>
      </c>
    </row>
    <row r="279" spans="2:5" x14ac:dyDescent="0.2">
      <c r="B279" s="431" t="s">
        <v>595</v>
      </c>
      <c r="C279" s="431" t="s">
        <v>588</v>
      </c>
      <c r="D279" s="439" t="s">
        <v>790</v>
      </c>
      <c r="E279" s="461">
        <f>+D1A_Pricing!H41</f>
        <v>0</v>
      </c>
    </row>
    <row r="280" spans="2:5" x14ac:dyDescent="0.2">
      <c r="B280" s="431" t="s">
        <v>595</v>
      </c>
      <c r="C280" s="431" t="s">
        <v>588</v>
      </c>
      <c r="D280" s="439" t="s">
        <v>791</v>
      </c>
      <c r="E280" s="461">
        <f>+D1A_Pricing!H42</f>
        <v>0</v>
      </c>
    </row>
    <row r="281" spans="2:5" x14ac:dyDescent="0.2">
      <c r="B281" s="431" t="s">
        <v>595</v>
      </c>
      <c r="C281" s="431" t="s">
        <v>588</v>
      </c>
      <c r="D281" s="439" t="s">
        <v>792</v>
      </c>
      <c r="E281" s="461">
        <f>+D1A_Pricing!H43</f>
        <v>0</v>
      </c>
    </row>
    <row r="282" spans="2:5" x14ac:dyDescent="0.2">
      <c r="B282" s="431" t="s">
        <v>595</v>
      </c>
      <c r="C282" s="431" t="s">
        <v>588</v>
      </c>
      <c r="D282" s="439" t="s">
        <v>793</v>
      </c>
      <c r="E282" s="461">
        <f>+D1A_Pricing!H44</f>
        <v>0</v>
      </c>
    </row>
    <row r="283" spans="2:5" x14ac:dyDescent="0.2">
      <c r="B283" s="431" t="s">
        <v>595</v>
      </c>
      <c r="C283" s="431" t="s">
        <v>588</v>
      </c>
      <c r="D283" s="439" t="s">
        <v>794</v>
      </c>
      <c r="E283" s="461">
        <f>+D1A_Pricing!H45</f>
        <v>0</v>
      </c>
    </row>
    <row r="284" spans="2:5" x14ac:dyDescent="0.2">
      <c r="B284" s="431" t="s">
        <v>595</v>
      </c>
      <c r="C284" s="431" t="s">
        <v>588</v>
      </c>
      <c r="D284" s="439" t="s">
        <v>795</v>
      </c>
      <c r="E284" s="461">
        <f>+D1A_Pricing!H46</f>
        <v>0</v>
      </c>
    </row>
    <row r="285" spans="2:5" x14ac:dyDescent="0.2">
      <c r="B285" s="431" t="s">
        <v>595</v>
      </c>
      <c r="C285" s="431" t="s">
        <v>588</v>
      </c>
      <c r="D285" s="439" t="s">
        <v>180</v>
      </c>
      <c r="E285" s="462">
        <f>+D1B_Expenses!C6</f>
        <v>0</v>
      </c>
    </row>
    <row r="286" spans="2:5" x14ac:dyDescent="0.2">
      <c r="B286" s="431" t="s">
        <v>595</v>
      </c>
      <c r="C286" s="431" t="s">
        <v>588</v>
      </c>
      <c r="D286" s="439" t="s">
        <v>796</v>
      </c>
      <c r="E286" s="461">
        <f>+D1B_Expenses!C9</f>
        <v>0</v>
      </c>
    </row>
    <row r="287" spans="2:5" x14ac:dyDescent="0.2">
      <c r="B287" s="431" t="s">
        <v>595</v>
      </c>
      <c r="C287" s="431" t="s">
        <v>588</v>
      </c>
      <c r="D287" s="439" t="s">
        <v>797</v>
      </c>
      <c r="E287" s="461">
        <f>+D1B_Expenses!C10</f>
        <v>0</v>
      </c>
    </row>
    <row r="288" spans="2:5" x14ac:dyDescent="0.2">
      <c r="B288" s="431" t="s">
        <v>595</v>
      </c>
      <c r="C288" s="431" t="s">
        <v>588</v>
      </c>
      <c r="D288" s="439" t="s">
        <v>798</v>
      </c>
      <c r="E288" s="461">
        <f>+D1B_Expenses!C11</f>
        <v>0</v>
      </c>
    </row>
    <row r="289" spans="2:5" x14ac:dyDescent="0.2">
      <c r="B289" s="431" t="s">
        <v>595</v>
      </c>
      <c r="C289" s="431" t="s">
        <v>588</v>
      </c>
      <c r="D289" s="439" t="s">
        <v>799</v>
      </c>
      <c r="E289" s="461">
        <f>+D1B_Expenses!C12</f>
        <v>0</v>
      </c>
    </row>
    <row r="290" spans="2:5" x14ac:dyDescent="0.2">
      <c r="B290" s="431" t="s">
        <v>595</v>
      </c>
      <c r="C290" s="431" t="s">
        <v>588</v>
      </c>
      <c r="D290" s="439" t="s">
        <v>800</v>
      </c>
      <c r="E290" s="461">
        <f>+D1B_Expenses!C13</f>
        <v>0</v>
      </c>
    </row>
    <row r="291" spans="2:5" x14ac:dyDescent="0.2">
      <c r="B291" s="431" t="s">
        <v>595</v>
      </c>
      <c r="C291" s="431" t="s">
        <v>588</v>
      </c>
      <c r="D291" s="439" t="s">
        <v>801</v>
      </c>
      <c r="E291" s="461">
        <f>+D1B_Expenses!C14</f>
        <v>0</v>
      </c>
    </row>
    <row r="292" spans="2:5" x14ac:dyDescent="0.2">
      <c r="B292" s="431" t="s">
        <v>595</v>
      </c>
      <c r="C292" s="431" t="s">
        <v>588</v>
      </c>
      <c r="D292" s="439" t="s">
        <v>802</v>
      </c>
      <c r="E292" s="461">
        <f>+D1B_Expenses!C15</f>
        <v>0</v>
      </c>
    </row>
    <row r="293" spans="2:5" x14ac:dyDescent="0.2">
      <c r="B293" s="431" t="s">
        <v>595</v>
      </c>
      <c r="C293" s="431" t="s">
        <v>588</v>
      </c>
      <c r="D293" s="439" t="s">
        <v>803</v>
      </c>
      <c r="E293" s="461">
        <f>+D1B_Expenses!C16</f>
        <v>0</v>
      </c>
    </row>
    <row r="294" spans="2:5" x14ac:dyDescent="0.2">
      <c r="B294" s="431" t="s">
        <v>595</v>
      </c>
      <c r="C294" s="431" t="s">
        <v>588</v>
      </c>
      <c r="D294" s="439" t="s">
        <v>804</v>
      </c>
      <c r="E294" s="461">
        <f>+D1B_Expenses!C17</f>
        <v>0</v>
      </c>
    </row>
    <row r="295" spans="2:5" x14ac:dyDescent="0.2">
      <c r="B295" s="431" t="s">
        <v>595</v>
      </c>
      <c r="C295" s="431" t="s">
        <v>588</v>
      </c>
      <c r="D295" s="439" t="s">
        <v>805</v>
      </c>
      <c r="E295" s="461">
        <f>+D1B_Expenses!C18</f>
        <v>0</v>
      </c>
    </row>
    <row r="296" spans="2:5" x14ac:dyDescent="0.2">
      <c r="B296" s="431" t="s">
        <v>595</v>
      </c>
      <c r="C296" s="431" t="s">
        <v>588</v>
      </c>
      <c r="D296" s="439" t="s">
        <v>806</v>
      </c>
      <c r="E296" s="461">
        <f>+D1B_Expenses!C19</f>
        <v>0</v>
      </c>
    </row>
    <row r="297" spans="2:5" x14ac:dyDescent="0.2">
      <c r="B297" s="431" t="s">
        <v>595</v>
      </c>
      <c r="C297" s="431" t="s">
        <v>588</v>
      </c>
      <c r="D297" s="439" t="s">
        <v>807</v>
      </c>
      <c r="E297" s="461">
        <f>+D1B_Expenses!C20</f>
        <v>0</v>
      </c>
    </row>
    <row r="298" spans="2:5" x14ac:dyDescent="0.2">
      <c r="B298" s="431" t="s">
        <v>595</v>
      </c>
      <c r="C298" s="431" t="s">
        <v>588</v>
      </c>
      <c r="D298" s="439" t="s">
        <v>808</v>
      </c>
      <c r="E298" s="461">
        <f>+D1B_Expenses!C21</f>
        <v>0</v>
      </c>
    </row>
    <row r="299" spans="2:5" x14ac:dyDescent="0.2">
      <c r="B299" s="431" t="s">
        <v>595</v>
      </c>
      <c r="C299" s="431" t="s">
        <v>588</v>
      </c>
      <c r="D299" s="439" t="s">
        <v>809</v>
      </c>
      <c r="E299" s="461">
        <f>+D1B_Expenses!C22</f>
        <v>0</v>
      </c>
    </row>
    <row r="300" spans="2:5" x14ac:dyDescent="0.2">
      <c r="B300" s="431" t="s">
        <v>595</v>
      </c>
      <c r="C300" s="431" t="s">
        <v>588</v>
      </c>
      <c r="D300" s="439" t="s">
        <v>810</v>
      </c>
      <c r="E300" s="461">
        <f>+D1B_Expenses!C23</f>
        <v>0</v>
      </c>
    </row>
    <row r="301" spans="2:5" x14ac:dyDescent="0.2">
      <c r="B301" s="431" t="s">
        <v>595</v>
      </c>
      <c r="C301" s="431" t="s">
        <v>588</v>
      </c>
      <c r="D301" s="439" t="s">
        <v>811</v>
      </c>
      <c r="E301" s="461">
        <f>+D1B_Expenses!C24</f>
        <v>0</v>
      </c>
    </row>
    <row r="302" spans="2:5" x14ac:dyDescent="0.2">
      <c r="B302" s="431" t="s">
        <v>595</v>
      </c>
      <c r="C302" s="431" t="s">
        <v>588</v>
      </c>
      <c r="D302" s="439" t="s">
        <v>812</v>
      </c>
      <c r="E302" s="461">
        <f>+D1B_Expenses!C25</f>
        <v>0</v>
      </c>
    </row>
    <row r="303" spans="2:5" x14ac:dyDescent="0.2">
      <c r="B303" s="431" t="s">
        <v>595</v>
      </c>
      <c r="C303" s="431" t="s">
        <v>588</v>
      </c>
      <c r="D303" s="439" t="s">
        <v>813</v>
      </c>
      <c r="E303" s="461">
        <f>+D1B_Expenses!C26</f>
        <v>0</v>
      </c>
    </row>
    <row r="304" spans="2:5" x14ac:dyDescent="0.2">
      <c r="B304" s="431" t="s">
        <v>595</v>
      </c>
      <c r="C304" s="431" t="s">
        <v>588</v>
      </c>
      <c r="D304" s="439" t="s">
        <v>814</v>
      </c>
      <c r="E304" s="461">
        <f>+D1B_Expenses!C27</f>
        <v>0</v>
      </c>
    </row>
    <row r="305" spans="2:5" x14ac:dyDescent="0.2">
      <c r="B305" s="431" t="s">
        <v>595</v>
      </c>
      <c r="C305" s="431" t="s">
        <v>588</v>
      </c>
      <c r="D305" s="439" t="s">
        <v>815</v>
      </c>
      <c r="E305" s="461">
        <f>+D1B_Expenses!C28</f>
        <v>0</v>
      </c>
    </row>
    <row r="306" spans="2:5" x14ac:dyDescent="0.2">
      <c r="B306" s="431" t="s">
        <v>595</v>
      </c>
      <c r="C306" s="431" t="s">
        <v>588</v>
      </c>
      <c r="D306" s="439" t="s">
        <v>816</v>
      </c>
      <c r="E306" s="461">
        <f>+D1B_Expenses!C29</f>
        <v>0</v>
      </c>
    </row>
    <row r="307" spans="2:5" x14ac:dyDescent="0.2">
      <c r="B307" s="431" t="s">
        <v>595</v>
      </c>
      <c r="C307" s="431" t="s">
        <v>588</v>
      </c>
      <c r="D307" s="439" t="s">
        <v>817</v>
      </c>
      <c r="E307" s="461">
        <f>+D1B_Expenses!C30</f>
        <v>0</v>
      </c>
    </row>
    <row r="308" spans="2:5" x14ac:dyDescent="0.2">
      <c r="B308" s="431" t="s">
        <v>595</v>
      </c>
      <c r="C308" s="431" t="s">
        <v>588</v>
      </c>
      <c r="D308" s="439" t="s">
        <v>818</v>
      </c>
      <c r="E308" s="461">
        <f>+D1B_Expenses!C31</f>
        <v>0</v>
      </c>
    </row>
    <row r="309" spans="2:5" x14ac:dyDescent="0.2">
      <c r="B309" s="431" t="s">
        <v>595</v>
      </c>
      <c r="C309" s="431" t="s">
        <v>588</v>
      </c>
      <c r="D309" s="439" t="s">
        <v>819</v>
      </c>
      <c r="E309" s="461">
        <f>+D1B_Expenses!C32</f>
        <v>0</v>
      </c>
    </row>
    <row r="310" spans="2:5" x14ac:dyDescent="0.2">
      <c r="B310" s="431" t="s">
        <v>595</v>
      </c>
      <c r="C310" s="431" t="s">
        <v>588</v>
      </c>
      <c r="D310" s="439" t="s">
        <v>820</v>
      </c>
      <c r="E310" s="461">
        <f>+D1B_Expenses!C33</f>
        <v>0</v>
      </c>
    </row>
    <row r="311" spans="2:5" x14ac:dyDescent="0.2">
      <c r="B311" s="431" t="s">
        <v>595</v>
      </c>
      <c r="C311" s="431" t="s">
        <v>588</v>
      </c>
      <c r="D311" s="439" t="s">
        <v>821</v>
      </c>
      <c r="E311" s="461">
        <f>+D1B_Expenses!C34</f>
        <v>0</v>
      </c>
    </row>
    <row r="312" spans="2:5" x14ac:dyDescent="0.2">
      <c r="B312" s="431" t="s">
        <v>595</v>
      </c>
      <c r="C312" s="431" t="s">
        <v>588</v>
      </c>
      <c r="D312" s="439" t="s">
        <v>822</v>
      </c>
      <c r="E312" s="461">
        <f>+D1B_Expenses!C35</f>
        <v>0</v>
      </c>
    </row>
    <row r="313" spans="2:5" x14ac:dyDescent="0.2">
      <c r="B313" s="431" t="s">
        <v>595</v>
      </c>
      <c r="C313" s="431" t="s">
        <v>588</v>
      </c>
      <c r="D313" s="439" t="s">
        <v>823</v>
      </c>
      <c r="E313" s="461">
        <f>+D1B_Expenses!C36</f>
        <v>0</v>
      </c>
    </row>
    <row r="314" spans="2:5" x14ac:dyDescent="0.2">
      <c r="B314" s="431" t="s">
        <v>595</v>
      </c>
      <c r="C314" s="431" t="s">
        <v>588</v>
      </c>
      <c r="D314" s="439" t="s">
        <v>824</v>
      </c>
      <c r="E314" s="461">
        <f>+D1B_Expenses!C37</f>
        <v>0</v>
      </c>
    </row>
    <row r="315" spans="2:5" x14ac:dyDescent="0.2">
      <c r="B315" s="431" t="s">
        <v>595</v>
      </c>
      <c r="C315" s="431" t="s">
        <v>588</v>
      </c>
      <c r="D315" s="439" t="s">
        <v>825</v>
      </c>
      <c r="E315" s="461">
        <f>+D1B_Expenses!C38</f>
        <v>0</v>
      </c>
    </row>
    <row r="316" spans="2:5" x14ac:dyDescent="0.2">
      <c r="B316" s="431" t="s">
        <v>595</v>
      </c>
      <c r="C316" s="431" t="s">
        <v>588</v>
      </c>
      <c r="D316" s="439" t="s">
        <v>826</v>
      </c>
      <c r="E316" s="461">
        <f>+D1B_Expenses!C39</f>
        <v>0</v>
      </c>
    </row>
    <row r="317" spans="2:5" x14ac:dyDescent="0.2">
      <c r="B317" s="431" t="s">
        <v>595</v>
      </c>
      <c r="C317" s="431" t="s">
        <v>588</v>
      </c>
      <c r="D317" s="439" t="s">
        <v>827</v>
      </c>
      <c r="E317" s="461">
        <f>+D1B_Expenses!C40</f>
        <v>0</v>
      </c>
    </row>
    <row r="318" spans="2:5" x14ac:dyDescent="0.2">
      <c r="B318" s="431" t="s">
        <v>595</v>
      </c>
      <c r="C318" s="431" t="s">
        <v>588</v>
      </c>
      <c r="D318" s="439" t="s">
        <v>828</v>
      </c>
      <c r="E318" s="461">
        <f>+D1B_Expenses!C41</f>
        <v>0</v>
      </c>
    </row>
    <row r="319" spans="2:5" x14ac:dyDescent="0.2">
      <c r="B319" s="431" t="s">
        <v>595</v>
      </c>
      <c r="C319" s="431" t="s">
        <v>588</v>
      </c>
      <c r="D319" s="439" t="s">
        <v>829</v>
      </c>
      <c r="E319" s="461">
        <f>+D1B_Expenses!C42</f>
        <v>0</v>
      </c>
    </row>
    <row r="320" spans="2:5" x14ac:dyDescent="0.2">
      <c r="B320" s="431" t="s">
        <v>595</v>
      </c>
      <c r="C320" s="431" t="s">
        <v>588</v>
      </c>
      <c r="D320" s="439" t="s">
        <v>830</v>
      </c>
      <c r="E320" s="461">
        <f>+D1B_Expenses!C43</f>
        <v>0</v>
      </c>
    </row>
    <row r="321" spans="2:5" x14ac:dyDescent="0.2">
      <c r="B321" s="431" t="s">
        <v>595</v>
      </c>
      <c r="C321" s="431" t="s">
        <v>588</v>
      </c>
      <c r="D321" s="439" t="s">
        <v>831</v>
      </c>
      <c r="E321" s="461">
        <f>+D1B_Expenses!C44</f>
        <v>0</v>
      </c>
    </row>
    <row r="322" spans="2:5" x14ac:dyDescent="0.2">
      <c r="B322" s="431" t="s">
        <v>595</v>
      </c>
      <c r="C322" s="431" t="s">
        <v>588</v>
      </c>
      <c r="D322" s="439" t="s">
        <v>832</v>
      </c>
      <c r="E322" s="461">
        <f>+D1B_Expenses!C45</f>
        <v>0</v>
      </c>
    </row>
    <row r="323" spans="2:5" x14ac:dyDescent="0.2">
      <c r="B323" s="431" t="s">
        <v>595</v>
      </c>
      <c r="C323" s="431" t="s">
        <v>588</v>
      </c>
      <c r="D323" s="439" t="s">
        <v>833</v>
      </c>
      <c r="E323" s="461">
        <f>+D1B_Expenses!C46</f>
        <v>0</v>
      </c>
    </row>
    <row r="324" spans="2:5" x14ac:dyDescent="0.2">
      <c r="B324" s="431" t="s">
        <v>595</v>
      </c>
      <c r="C324" s="431" t="s">
        <v>588</v>
      </c>
      <c r="D324" s="439" t="s">
        <v>834</v>
      </c>
      <c r="E324" s="461">
        <f>+D1B_Expenses!C47</f>
        <v>0</v>
      </c>
    </row>
    <row r="325" spans="2:5" x14ac:dyDescent="0.2">
      <c r="B325" s="431" t="s">
        <v>595</v>
      </c>
      <c r="C325" s="431" t="s">
        <v>588</v>
      </c>
      <c r="D325" s="439" t="s">
        <v>835</v>
      </c>
      <c r="E325" s="461">
        <f>+D1B_Expenses!C48</f>
        <v>0</v>
      </c>
    </row>
    <row r="326" spans="2:5" x14ac:dyDescent="0.2">
      <c r="B326" s="431" t="s">
        <v>595</v>
      </c>
      <c r="C326" s="431" t="s">
        <v>588</v>
      </c>
      <c r="D326" s="439" t="s">
        <v>836</v>
      </c>
      <c r="E326" s="461">
        <f>+D1B_Expenses!D9</f>
        <v>0</v>
      </c>
    </row>
    <row r="327" spans="2:5" x14ac:dyDescent="0.2">
      <c r="B327" s="431" t="s">
        <v>595</v>
      </c>
      <c r="C327" s="431" t="s">
        <v>588</v>
      </c>
      <c r="D327" s="439" t="s">
        <v>837</v>
      </c>
      <c r="E327" s="461">
        <f>+D1B_Expenses!D10</f>
        <v>0</v>
      </c>
    </row>
    <row r="328" spans="2:5" x14ac:dyDescent="0.2">
      <c r="B328" s="431" t="s">
        <v>595</v>
      </c>
      <c r="C328" s="431" t="s">
        <v>588</v>
      </c>
      <c r="D328" s="439" t="s">
        <v>838</v>
      </c>
      <c r="E328" s="461">
        <f>+D1B_Expenses!D11</f>
        <v>0</v>
      </c>
    </row>
    <row r="329" spans="2:5" x14ac:dyDescent="0.2">
      <c r="B329" s="431" t="s">
        <v>595</v>
      </c>
      <c r="C329" s="431" t="s">
        <v>588</v>
      </c>
      <c r="D329" s="439" t="s">
        <v>839</v>
      </c>
      <c r="E329" s="461">
        <f>+D1B_Expenses!D12</f>
        <v>0</v>
      </c>
    </row>
    <row r="330" spans="2:5" x14ac:dyDescent="0.2">
      <c r="B330" s="431" t="s">
        <v>595</v>
      </c>
      <c r="C330" s="431" t="s">
        <v>588</v>
      </c>
      <c r="D330" s="439" t="s">
        <v>840</v>
      </c>
      <c r="E330" s="461">
        <f>+D1B_Expenses!D13</f>
        <v>0</v>
      </c>
    </row>
    <row r="331" spans="2:5" x14ac:dyDescent="0.2">
      <c r="B331" s="431" t="s">
        <v>595</v>
      </c>
      <c r="C331" s="431" t="s">
        <v>588</v>
      </c>
      <c r="D331" s="439" t="s">
        <v>841</v>
      </c>
      <c r="E331" s="461">
        <f>+D1B_Expenses!D14</f>
        <v>0</v>
      </c>
    </row>
    <row r="332" spans="2:5" x14ac:dyDescent="0.2">
      <c r="B332" s="431" t="s">
        <v>595</v>
      </c>
      <c r="C332" s="431" t="s">
        <v>588</v>
      </c>
      <c r="D332" s="439" t="s">
        <v>842</v>
      </c>
      <c r="E332" s="461">
        <f>+D1B_Expenses!D15</f>
        <v>0</v>
      </c>
    </row>
    <row r="333" spans="2:5" x14ac:dyDescent="0.2">
      <c r="B333" s="431" t="s">
        <v>595</v>
      </c>
      <c r="C333" s="431" t="s">
        <v>588</v>
      </c>
      <c r="D333" s="439" t="s">
        <v>843</v>
      </c>
      <c r="E333" s="461">
        <f>+D1B_Expenses!D16</f>
        <v>0</v>
      </c>
    </row>
    <row r="334" spans="2:5" x14ac:dyDescent="0.2">
      <c r="B334" s="431" t="s">
        <v>595</v>
      </c>
      <c r="C334" s="431" t="s">
        <v>588</v>
      </c>
      <c r="D334" s="439" t="s">
        <v>844</v>
      </c>
      <c r="E334" s="461">
        <f>+D1B_Expenses!D17</f>
        <v>0</v>
      </c>
    </row>
    <row r="335" spans="2:5" x14ac:dyDescent="0.2">
      <c r="B335" s="431" t="s">
        <v>595</v>
      </c>
      <c r="C335" s="431" t="s">
        <v>588</v>
      </c>
      <c r="D335" s="439" t="s">
        <v>845</v>
      </c>
      <c r="E335" s="461">
        <f>+D1B_Expenses!D18</f>
        <v>0</v>
      </c>
    </row>
    <row r="336" spans="2:5" x14ac:dyDescent="0.2">
      <c r="B336" s="431" t="s">
        <v>595</v>
      </c>
      <c r="C336" s="431" t="s">
        <v>588</v>
      </c>
      <c r="D336" s="439" t="s">
        <v>846</v>
      </c>
      <c r="E336" s="461">
        <f>+D1B_Expenses!D19</f>
        <v>0</v>
      </c>
    </row>
    <row r="337" spans="2:5" x14ac:dyDescent="0.2">
      <c r="B337" s="431" t="s">
        <v>595</v>
      </c>
      <c r="C337" s="431" t="s">
        <v>588</v>
      </c>
      <c r="D337" s="439" t="s">
        <v>847</v>
      </c>
      <c r="E337" s="461">
        <f>+D1B_Expenses!D20</f>
        <v>0</v>
      </c>
    </row>
    <row r="338" spans="2:5" x14ac:dyDescent="0.2">
      <c r="B338" s="431" t="s">
        <v>595</v>
      </c>
      <c r="C338" s="431" t="s">
        <v>588</v>
      </c>
      <c r="D338" s="439" t="s">
        <v>848</v>
      </c>
      <c r="E338" s="461">
        <f>+D1B_Expenses!D21</f>
        <v>0</v>
      </c>
    </row>
    <row r="339" spans="2:5" x14ac:dyDescent="0.2">
      <c r="B339" s="431" t="s">
        <v>595</v>
      </c>
      <c r="C339" s="431" t="s">
        <v>588</v>
      </c>
      <c r="D339" s="439" t="s">
        <v>849</v>
      </c>
      <c r="E339" s="461">
        <f>+D1B_Expenses!D22</f>
        <v>0</v>
      </c>
    </row>
    <row r="340" spans="2:5" x14ac:dyDescent="0.2">
      <c r="B340" s="431" t="s">
        <v>595</v>
      </c>
      <c r="C340" s="431" t="s">
        <v>588</v>
      </c>
      <c r="D340" s="439" t="s">
        <v>850</v>
      </c>
      <c r="E340" s="461">
        <f>+D1B_Expenses!D23</f>
        <v>0</v>
      </c>
    </row>
    <row r="341" spans="2:5" x14ac:dyDescent="0.2">
      <c r="B341" s="431" t="s">
        <v>595</v>
      </c>
      <c r="C341" s="431" t="s">
        <v>588</v>
      </c>
      <c r="D341" s="439" t="s">
        <v>851</v>
      </c>
      <c r="E341" s="461">
        <f>+D1B_Expenses!D24</f>
        <v>0</v>
      </c>
    </row>
    <row r="342" spans="2:5" x14ac:dyDescent="0.2">
      <c r="B342" s="431" t="s">
        <v>595</v>
      </c>
      <c r="C342" s="431" t="s">
        <v>588</v>
      </c>
      <c r="D342" s="439" t="s">
        <v>852</v>
      </c>
      <c r="E342" s="461">
        <f>+D1B_Expenses!D25</f>
        <v>0</v>
      </c>
    </row>
    <row r="343" spans="2:5" x14ac:dyDescent="0.2">
      <c r="B343" s="431" t="s">
        <v>595</v>
      </c>
      <c r="C343" s="431" t="s">
        <v>588</v>
      </c>
      <c r="D343" s="439" t="s">
        <v>853</v>
      </c>
      <c r="E343" s="461">
        <f>+D1B_Expenses!D26</f>
        <v>0</v>
      </c>
    </row>
    <row r="344" spans="2:5" x14ac:dyDescent="0.2">
      <c r="B344" s="431" t="s">
        <v>595</v>
      </c>
      <c r="C344" s="431" t="s">
        <v>588</v>
      </c>
      <c r="D344" s="439" t="s">
        <v>854</v>
      </c>
      <c r="E344" s="461">
        <f>+D1B_Expenses!D27</f>
        <v>0</v>
      </c>
    </row>
    <row r="345" spans="2:5" x14ac:dyDescent="0.2">
      <c r="B345" s="431" t="s">
        <v>595</v>
      </c>
      <c r="C345" s="431" t="s">
        <v>588</v>
      </c>
      <c r="D345" s="439" t="s">
        <v>855</v>
      </c>
      <c r="E345" s="461">
        <f>+D1B_Expenses!D28</f>
        <v>0</v>
      </c>
    </row>
    <row r="346" spans="2:5" x14ac:dyDescent="0.2">
      <c r="B346" s="431" t="s">
        <v>595</v>
      </c>
      <c r="C346" s="431" t="s">
        <v>588</v>
      </c>
      <c r="D346" s="439" t="s">
        <v>856</v>
      </c>
      <c r="E346" s="461">
        <f>+D1B_Expenses!D29</f>
        <v>0</v>
      </c>
    </row>
    <row r="347" spans="2:5" x14ac:dyDescent="0.2">
      <c r="B347" s="431" t="s">
        <v>595</v>
      </c>
      <c r="C347" s="431" t="s">
        <v>588</v>
      </c>
      <c r="D347" s="439" t="s">
        <v>857</v>
      </c>
      <c r="E347" s="461">
        <f>+D1B_Expenses!D30</f>
        <v>0</v>
      </c>
    </row>
    <row r="348" spans="2:5" x14ac:dyDescent="0.2">
      <c r="B348" s="431" t="s">
        <v>595</v>
      </c>
      <c r="C348" s="431" t="s">
        <v>588</v>
      </c>
      <c r="D348" s="439" t="s">
        <v>858</v>
      </c>
      <c r="E348" s="461">
        <f>+D1B_Expenses!D31</f>
        <v>0</v>
      </c>
    </row>
    <row r="349" spans="2:5" x14ac:dyDescent="0.2">
      <c r="B349" s="431" t="s">
        <v>595</v>
      </c>
      <c r="C349" s="431" t="s">
        <v>588</v>
      </c>
      <c r="D349" s="439" t="s">
        <v>859</v>
      </c>
      <c r="E349" s="461">
        <f>+D1B_Expenses!D32</f>
        <v>0</v>
      </c>
    </row>
    <row r="350" spans="2:5" x14ac:dyDescent="0.2">
      <c r="B350" s="431" t="s">
        <v>595</v>
      </c>
      <c r="C350" s="431" t="s">
        <v>588</v>
      </c>
      <c r="D350" s="439" t="s">
        <v>860</v>
      </c>
      <c r="E350" s="461">
        <f>+D1B_Expenses!D33</f>
        <v>0</v>
      </c>
    </row>
    <row r="351" spans="2:5" x14ac:dyDescent="0.2">
      <c r="B351" s="431" t="s">
        <v>595</v>
      </c>
      <c r="C351" s="431" t="s">
        <v>588</v>
      </c>
      <c r="D351" s="439" t="s">
        <v>861</v>
      </c>
      <c r="E351" s="461">
        <f>+D1B_Expenses!D34</f>
        <v>0</v>
      </c>
    </row>
    <row r="352" spans="2:5" x14ac:dyDescent="0.2">
      <c r="B352" s="431" t="s">
        <v>595</v>
      </c>
      <c r="C352" s="431" t="s">
        <v>588</v>
      </c>
      <c r="D352" s="439" t="s">
        <v>862</v>
      </c>
      <c r="E352" s="461">
        <f>+D1B_Expenses!D35</f>
        <v>0</v>
      </c>
    </row>
    <row r="353" spans="2:5" x14ac:dyDescent="0.2">
      <c r="B353" s="431" t="s">
        <v>595</v>
      </c>
      <c r="C353" s="431" t="s">
        <v>588</v>
      </c>
      <c r="D353" s="439" t="s">
        <v>863</v>
      </c>
      <c r="E353" s="461">
        <f>+D1B_Expenses!D36</f>
        <v>0</v>
      </c>
    </row>
    <row r="354" spans="2:5" x14ac:dyDescent="0.2">
      <c r="B354" s="431" t="s">
        <v>595</v>
      </c>
      <c r="C354" s="431" t="s">
        <v>588</v>
      </c>
      <c r="D354" s="439" t="s">
        <v>864</v>
      </c>
      <c r="E354" s="461">
        <f>+D1B_Expenses!D37</f>
        <v>0</v>
      </c>
    </row>
    <row r="355" spans="2:5" x14ac:dyDescent="0.2">
      <c r="B355" s="431" t="s">
        <v>595</v>
      </c>
      <c r="C355" s="431" t="s">
        <v>588</v>
      </c>
      <c r="D355" s="439" t="s">
        <v>865</v>
      </c>
      <c r="E355" s="461">
        <f>+D1B_Expenses!D38</f>
        <v>0</v>
      </c>
    </row>
    <row r="356" spans="2:5" x14ac:dyDescent="0.2">
      <c r="B356" s="431" t="s">
        <v>595</v>
      </c>
      <c r="C356" s="431" t="s">
        <v>588</v>
      </c>
      <c r="D356" s="439" t="s">
        <v>866</v>
      </c>
      <c r="E356" s="461">
        <f>+D1B_Expenses!D39</f>
        <v>0</v>
      </c>
    </row>
    <row r="357" spans="2:5" x14ac:dyDescent="0.2">
      <c r="B357" s="431" t="s">
        <v>595</v>
      </c>
      <c r="C357" s="431" t="s">
        <v>588</v>
      </c>
      <c r="D357" s="439" t="s">
        <v>867</v>
      </c>
      <c r="E357" s="461">
        <f>+D1B_Expenses!D40</f>
        <v>0</v>
      </c>
    </row>
    <row r="358" spans="2:5" x14ac:dyDescent="0.2">
      <c r="B358" s="431" t="s">
        <v>595</v>
      </c>
      <c r="C358" s="431" t="s">
        <v>588</v>
      </c>
      <c r="D358" s="439" t="s">
        <v>868</v>
      </c>
      <c r="E358" s="461">
        <f>+D1B_Expenses!D41</f>
        <v>0</v>
      </c>
    </row>
    <row r="359" spans="2:5" x14ac:dyDescent="0.2">
      <c r="B359" s="431" t="s">
        <v>595</v>
      </c>
      <c r="C359" s="431" t="s">
        <v>588</v>
      </c>
      <c r="D359" s="439" t="s">
        <v>869</v>
      </c>
      <c r="E359" s="461">
        <f>+D1B_Expenses!D42</f>
        <v>0</v>
      </c>
    </row>
    <row r="360" spans="2:5" x14ac:dyDescent="0.2">
      <c r="B360" s="431" t="s">
        <v>595</v>
      </c>
      <c r="C360" s="431" t="s">
        <v>588</v>
      </c>
      <c r="D360" s="439" t="s">
        <v>870</v>
      </c>
      <c r="E360" s="461">
        <f>+D1B_Expenses!D43</f>
        <v>0</v>
      </c>
    </row>
    <row r="361" spans="2:5" x14ac:dyDescent="0.2">
      <c r="B361" s="431" t="s">
        <v>595</v>
      </c>
      <c r="C361" s="431" t="s">
        <v>588</v>
      </c>
      <c r="D361" s="439" t="s">
        <v>871</v>
      </c>
      <c r="E361" s="461">
        <f>+D1B_Expenses!D44</f>
        <v>0</v>
      </c>
    </row>
    <row r="362" spans="2:5" x14ac:dyDescent="0.2">
      <c r="B362" s="431" t="s">
        <v>595</v>
      </c>
      <c r="C362" s="431" t="s">
        <v>588</v>
      </c>
      <c r="D362" s="439" t="s">
        <v>872</v>
      </c>
      <c r="E362" s="461">
        <f>+D1B_Expenses!D45</f>
        <v>0</v>
      </c>
    </row>
    <row r="363" spans="2:5" x14ac:dyDescent="0.2">
      <c r="B363" s="431" t="s">
        <v>595</v>
      </c>
      <c r="C363" s="431" t="s">
        <v>588</v>
      </c>
      <c r="D363" s="439" t="s">
        <v>873</v>
      </c>
      <c r="E363" s="461">
        <f>+D1B_Expenses!D46</f>
        <v>0</v>
      </c>
    </row>
    <row r="364" spans="2:5" x14ac:dyDescent="0.2">
      <c r="B364" s="431" t="s">
        <v>595</v>
      </c>
      <c r="C364" s="431" t="s">
        <v>588</v>
      </c>
      <c r="D364" s="439" t="s">
        <v>874</v>
      </c>
      <c r="E364" s="461">
        <f>+D1B_Expenses!D47</f>
        <v>0</v>
      </c>
    </row>
    <row r="365" spans="2:5" x14ac:dyDescent="0.2">
      <c r="B365" s="431" t="s">
        <v>595</v>
      </c>
      <c r="C365" s="431" t="s">
        <v>588</v>
      </c>
      <c r="D365" s="439" t="s">
        <v>875</v>
      </c>
      <c r="E365" s="461">
        <f>+D1B_Expenses!D48</f>
        <v>0</v>
      </c>
    </row>
    <row r="366" spans="2:5" x14ac:dyDescent="0.2">
      <c r="B366" s="431" t="s">
        <v>595</v>
      </c>
      <c r="C366" s="431" t="s">
        <v>588</v>
      </c>
      <c r="D366" s="439" t="s">
        <v>876</v>
      </c>
      <c r="E366" s="461">
        <f>+D1B_Expenses!E9</f>
        <v>0</v>
      </c>
    </row>
    <row r="367" spans="2:5" x14ac:dyDescent="0.2">
      <c r="B367" s="431" t="s">
        <v>595</v>
      </c>
      <c r="C367" s="431" t="s">
        <v>588</v>
      </c>
      <c r="D367" s="439" t="s">
        <v>877</v>
      </c>
      <c r="E367" s="461">
        <f>+D1B_Expenses!E10</f>
        <v>0</v>
      </c>
    </row>
    <row r="368" spans="2:5" x14ac:dyDescent="0.2">
      <c r="B368" s="431" t="s">
        <v>595</v>
      </c>
      <c r="C368" s="431" t="s">
        <v>588</v>
      </c>
      <c r="D368" s="439" t="s">
        <v>878</v>
      </c>
      <c r="E368" s="461">
        <f>+D1B_Expenses!E11</f>
        <v>0</v>
      </c>
    </row>
    <row r="369" spans="2:5" x14ac:dyDescent="0.2">
      <c r="B369" s="431" t="s">
        <v>595</v>
      </c>
      <c r="C369" s="431" t="s">
        <v>588</v>
      </c>
      <c r="D369" s="439" t="s">
        <v>879</v>
      </c>
      <c r="E369" s="461">
        <f>+D1B_Expenses!E12</f>
        <v>0</v>
      </c>
    </row>
    <row r="370" spans="2:5" x14ac:dyDescent="0.2">
      <c r="B370" s="431" t="s">
        <v>595</v>
      </c>
      <c r="C370" s="431" t="s">
        <v>588</v>
      </c>
      <c r="D370" s="439" t="s">
        <v>880</v>
      </c>
      <c r="E370" s="461">
        <f>+D1B_Expenses!E13</f>
        <v>0</v>
      </c>
    </row>
    <row r="371" spans="2:5" x14ac:dyDescent="0.2">
      <c r="B371" s="431" t="s">
        <v>595</v>
      </c>
      <c r="C371" s="431" t="s">
        <v>588</v>
      </c>
      <c r="D371" s="439" t="s">
        <v>881</v>
      </c>
      <c r="E371" s="461">
        <f>+D1B_Expenses!E14</f>
        <v>0</v>
      </c>
    </row>
    <row r="372" spans="2:5" x14ac:dyDescent="0.2">
      <c r="B372" s="431" t="s">
        <v>595</v>
      </c>
      <c r="C372" s="431" t="s">
        <v>588</v>
      </c>
      <c r="D372" s="439" t="s">
        <v>882</v>
      </c>
      <c r="E372" s="461">
        <f>+D1B_Expenses!E15</f>
        <v>0</v>
      </c>
    </row>
    <row r="373" spans="2:5" x14ac:dyDescent="0.2">
      <c r="B373" s="431" t="s">
        <v>595</v>
      </c>
      <c r="C373" s="431" t="s">
        <v>588</v>
      </c>
      <c r="D373" s="439" t="s">
        <v>883</v>
      </c>
      <c r="E373" s="461">
        <f>+D1B_Expenses!E16</f>
        <v>0</v>
      </c>
    </row>
    <row r="374" spans="2:5" x14ac:dyDescent="0.2">
      <c r="B374" s="431" t="s">
        <v>595</v>
      </c>
      <c r="C374" s="431" t="s">
        <v>588</v>
      </c>
      <c r="D374" s="439" t="s">
        <v>884</v>
      </c>
      <c r="E374" s="461">
        <f>+D1B_Expenses!E17</f>
        <v>0</v>
      </c>
    </row>
    <row r="375" spans="2:5" x14ac:dyDescent="0.2">
      <c r="B375" s="431" t="s">
        <v>595</v>
      </c>
      <c r="C375" s="431" t="s">
        <v>588</v>
      </c>
      <c r="D375" s="439" t="s">
        <v>885</v>
      </c>
      <c r="E375" s="461">
        <f>+D1B_Expenses!E18</f>
        <v>0</v>
      </c>
    </row>
    <row r="376" spans="2:5" x14ac:dyDescent="0.2">
      <c r="B376" s="431" t="s">
        <v>595</v>
      </c>
      <c r="C376" s="431" t="s">
        <v>588</v>
      </c>
      <c r="D376" s="439" t="s">
        <v>886</v>
      </c>
      <c r="E376" s="461">
        <f>+D1B_Expenses!E19</f>
        <v>0</v>
      </c>
    </row>
    <row r="377" spans="2:5" x14ac:dyDescent="0.2">
      <c r="B377" s="431" t="s">
        <v>595</v>
      </c>
      <c r="C377" s="431" t="s">
        <v>588</v>
      </c>
      <c r="D377" s="439" t="s">
        <v>887</v>
      </c>
      <c r="E377" s="461">
        <f>+D1B_Expenses!E20</f>
        <v>0</v>
      </c>
    </row>
    <row r="378" spans="2:5" x14ac:dyDescent="0.2">
      <c r="B378" s="431" t="s">
        <v>595</v>
      </c>
      <c r="C378" s="431" t="s">
        <v>588</v>
      </c>
      <c r="D378" s="439" t="s">
        <v>888</v>
      </c>
      <c r="E378" s="461">
        <f>+D1B_Expenses!E21</f>
        <v>0</v>
      </c>
    </row>
    <row r="379" spans="2:5" x14ac:dyDescent="0.2">
      <c r="B379" s="431" t="s">
        <v>595</v>
      </c>
      <c r="C379" s="431" t="s">
        <v>588</v>
      </c>
      <c r="D379" s="439" t="s">
        <v>889</v>
      </c>
      <c r="E379" s="461">
        <f>+D1B_Expenses!E22</f>
        <v>0</v>
      </c>
    </row>
    <row r="380" spans="2:5" x14ac:dyDescent="0.2">
      <c r="B380" s="431" t="s">
        <v>595</v>
      </c>
      <c r="C380" s="431" t="s">
        <v>588</v>
      </c>
      <c r="D380" s="439" t="s">
        <v>890</v>
      </c>
      <c r="E380" s="461">
        <f>+D1B_Expenses!E23</f>
        <v>0</v>
      </c>
    </row>
    <row r="381" spans="2:5" x14ac:dyDescent="0.2">
      <c r="B381" s="431" t="s">
        <v>595</v>
      </c>
      <c r="C381" s="431" t="s">
        <v>588</v>
      </c>
      <c r="D381" s="439" t="s">
        <v>891</v>
      </c>
      <c r="E381" s="461">
        <f>+D1B_Expenses!E24</f>
        <v>0</v>
      </c>
    </row>
    <row r="382" spans="2:5" x14ac:dyDescent="0.2">
      <c r="B382" s="431" t="s">
        <v>595</v>
      </c>
      <c r="C382" s="431" t="s">
        <v>588</v>
      </c>
      <c r="D382" s="439" t="s">
        <v>892</v>
      </c>
      <c r="E382" s="461">
        <f>+D1B_Expenses!E25</f>
        <v>0</v>
      </c>
    </row>
    <row r="383" spans="2:5" x14ac:dyDescent="0.2">
      <c r="B383" s="431" t="s">
        <v>595</v>
      </c>
      <c r="C383" s="431" t="s">
        <v>588</v>
      </c>
      <c r="D383" s="439" t="s">
        <v>893</v>
      </c>
      <c r="E383" s="461">
        <f>+D1B_Expenses!E26</f>
        <v>0</v>
      </c>
    </row>
    <row r="384" spans="2:5" x14ac:dyDescent="0.2">
      <c r="B384" s="431" t="s">
        <v>595</v>
      </c>
      <c r="C384" s="431" t="s">
        <v>588</v>
      </c>
      <c r="D384" s="439" t="s">
        <v>894</v>
      </c>
      <c r="E384" s="461">
        <f>+D1B_Expenses!E27</f>
        <v>0</v>
      </c>
    </row>
    <row r="385" spans="2:5" x14ac:dyDescent="0.2">
      <c r="B385" s="431" t="s">
        <v>595</v>
      </c>
      <c r="C385" s="431" t="s">
        <v>588</v>
      </c>
      <c r="D385" s="439" t="s">
        <v>895</v>
      </c>
      <c r="E385" s="461">
        <f>+D1B_Expenses!E28</f>
        <v>0</v>
      </c>
    </row>
    <row r="386" spans="2:5" x14ac:dyDescent="0.2">
      <c r="B386" s="431" t="s">
        <v>595</v>
      </c>
      <c r="C386" s="431" t="s">
        <v>588</v>
      </c>
      <c r="D386" s="439" t="s">
        <v>896</v>
      </c>
      <c r="E386" s="461">
        <f>+D1B_Expenses!E29</f>
        <v>0</v>
      </c>
    </row>
    <row r="387" spans="2:5" x14ac:dyDescent="0.2">
      <c r="B387" s="431" t="s">
        <v>595</v>
      </c>
      <c r="C387" s="431" t="s">
        <v>588</v>
      </c>
      <c r="D387" s="439" t="s">
        <v>897</v>
      </c>
      <c r="E387" s="461">
        <f>+D1B_Expenses!E30</f>
        <v>0</v>
      </c>
    </row>
    <row r="388" spans="2:5" x14ac:dyDescent="0.2">
      <c r="B388" s="431" t="s">
        <v>595</v>
      </c>
      <c r="C388" s="431" t="s">
        <v>588</v>
      </c>
      <c r="D388" s="439" t="s">
        <v>898</v>
      </c>
      <c r="E388" s="461">
        <f>+D1B_Expenses!E31</f>
        <v>0</v>
      </c>
    </row>
    <row r="389" spans="2:5" x14ac:dyDescent="0.2">
      <c r="B389" s="431" t="s">
        <v>595</v>
      </c>
      <c r="C389" s="431" t="s">
        <v>588</v>
      </c>
      <c r="D389" s="439" t="s">
        <v>899</v>
      </c>
      <c r="E389" s="461">
        <f>+D1B_Expenses!E32</f>
        <v>0</v>
      </c>
    </row>
    <row r="390" spans="2:5" x14ac:dyDescent="0.2">
      <c r="B390" s="431" t="s">
        <v>595</v>
      </c>
      <c r="C390" s="431" t="s">
        <v>588</v>
      </c>
      <c r="D390" s="439" t="s">
        <v>900</v>
      </c>
      <c r="E390" s="461">
        <f>+D1B_Expenses!E33</f>
        <v>0</v>
      </c>
    </row>
    <row r="391" spans="2:5" x14ac:dyDescent="0.2">
      <c r="B391" s="431" t="s">
        <v>595</v>
      </c>
      <c r="C391" s="431" t="s">
        <v>588</v>
      </c>
      <c r="D391" s="439" t="s">
        <v>901</v>
      </c>
      <c r="E391" s="461">
        <f>+D1B_Expenses!E34</f>
        <v>0</v>
      </c>
    </row>
    <row r="392" spans="2:5" x14ac:dyDescent="0.2">
      <c r="B392" s="431" t="s">
        <v>595</v>
      </c>
      <c r="C392" s="431" t="s">
        <v>588</v>
      </c>
      <c r="D392" s="439" t="s">
        <v>902</v>
      </c>
      <c r="E392" s="461">
        <f>+D1B_Expenses!E35</f>
        <v>0</v>
      </c>
    </row>
    <row r="393" spans="2:5" x14ac:dyDescent="0.2">
      <c r="B393" s="431" t="s">
        <v>595</v>
      </c>
      <c r="C393" s="431" t="s">
        <v>588</v>
      </c>
      <c r="D393" s="439" t="s">
        <v>903</v>
      </c>
      <c r="E393" s="461">
        <f>+D1B_Expenses!E36</f>
        <v>0</v>
      </c>
    </row>
    <row r="394" spans="2:5" x14ac:dyDescent="0.2">
      <c r="B394" s="431" t="s">
        <v>595</v>
      </c>
      <c r="C394" s="431" t="s">
        <v>588</v>
      </c>
      <c r="D394" s="439" t="s">
        <v>904</v>
      </c>
      <c r="E394" s="461">
        <f>+D1B_Expenses!E37</f>
        <v>0</v>
      </c>
    </row>
    <row r="395" spans="2:5" x14ac:dyDescent="0.2">
      <c r="B395" s="431" t="s">
        <v>595</v>
      </c>
      <c r="C395" s="431" t="s">
        <v>588</v>
      </c>
      <c r="D395" s="439" t="s">
        <v>905</v>
      </c>
      <c r="E395" s="461">
        <f>+D1B_Expenses!E38</f>
        <v>0</v>
      </c>
    </row>
    <row r="396" spans="2:5" x14ac:dyDescent="0.2">
      <c r="B396" s="431" t="s">
        <v>595</v>
      </c>
      <c r="C396" s="431" t="s">
        <v>588</v>
      </c>
      <c r="D396" s="439" t="s">
        <v>906</v>
      </c>
      <c r="E396" s="461">
        <f>+D1B_Expenses!E39</f>
        <v>0</v>
      </c>
    </row>
    <row r="397" spans="2:5" x14ac:dyDescent="0.2">
      <c r="B397" s="431" t="s">
        <v>595</v>
      </c>
      <c r="C397" s="431" t="s">
        <v>588</v>
      </c>
      <c r="D397" s="439" t="s">
        <v>907</v>
      </c>
      <c r="E397" s="461">
        <f>+D1B_Expenses!E40</f>
        <v>0</v>
      </c>
    </row>
    <row r="398" spans="2:5" x14ac:dyDescent="0.2">
      <c r="B398" s="431" t="s">
        <v>595</v>
      </c>
      <c r="C398" s="431" t="s">
        <v>588</v>
      </c>
      <c r="D398" s="439" t="s">
        <v>908</v>
      </c>
      <c r="E398" s="461">
        <f>+D1B_Expenses!E41</f>
        <v>0</v>
      </c>
    </row>
    <row r="399" spans="2:5" x14ac:dyDescent="0.2">
      <c r="B399" s="431" t="s">
        <v>595</v>
      </c>
      <c r="C399" s="431" t="s">
        <v>588</v>
      </c>
      <c r="D399" s="439" t="s">
        <v>909</v>
      </c>
      <c r="E399" s="461">
        <f>+D1B_Expenses!E42</f>
        <v>0</v>
      </c>
    </row>
    <row r="400" spans="2:5" x14ac:dyDescent="0.2">
      <c r="B400" s="431" t="s">
        <v>595</v>
      </c>
      <c r="C400" s="431" t="s">
        <v>588</v>
      </c>
      <c r="D400" s="439" t="s">
        <v>910</v>
      </c>
      <c r="E400" s="461">
        <f>+D1B_Expenses!E43</f>
        <v>0</v>
      </c>
    </row>
    <row r="401" spans="2:5" x14ac:dyDescent="0.2">
      <c r="B401" s="431" t="s">
        <v>595</v>
      </c>
      <c r="C401" s="431" t="s">
        <v>588</v>
      </c>
      <c r="D401" s="439" t="s">
        <v>911</v>
      </c>
      <c r="E401" s="461">
        <f>+D1B_Expenses!E44</f>
        <v>0</v>
      </c>
    </row>
    <row r="402" spans="2:5" x14ac:dyDescent="0.2">
      <c r="B402" s="431" t="s">
        <v>595</v>
      </c>
      <c r="C402" s="431" t="s">
        <v>588</v>
      </c>
      <c r="D402" s="439" t="s">
        <v>912</v>
      </c>
      <c r="E402" s="461">
        <f>+D1B_Expenses!E45</f>
        <v>0</v>
      </c>
    </row>
    <row r="403" spans="2:5" x14ac:dyDescent="0.2">
      <c r="B403" s="431" t="s">
        <v>595</v>
      </c>
      <c r="C403" s="431" t="s">
        <v>588</v>
      </c>
      <c r="D403" s="439" t="s">
        <v>913</v>
      </c>
      <c r="E403" s="461">
        <f>+D1B_Expenses!E46</f>
        <v>0</v>
      </c>
    </row>
    <row r="404" spans="2:5" x14ac:dyDescent="0.2">
      <c r="B404" s="431" t="s">
        <v>595</v>
      </c>
      <c r="C404" s="431" t="s">
        <v>588</v>
      </c>
      <c r="D404" s="439" t="s">
        <v>914</v>
      </c>
      <c r="E404" s="461">
        <f>+D1B_Expenses!E47</f>
        <v>0</v>
      </c>
    </row>
    <row r="405" spans="2:5" x14ac:dyDescent="0.2">
      <c r="B405" s="431" t="s">
        <v>595</v>
      </c>
      <c r="C405" s="431" t="s">
        <v>588</v>
      </c>
      <c r="D405" s="439" t="s">
        <v>915</v>
      </c>
      <c r="E405" s="461">
        <f>+D1B_Expenses!E48</f>
        <v>0</v>
      </c>
    </row>
    <row r="406" spans="2:5" x14ac:dyDescent="0.2">
      <c r="B406" s="431" t="s">
        <v>595</v>
      </c>
      <c r="C406" s="431" t="s">
        <v>588</v>
      </c>
      <c r="D406" s="439" t="s">
        <v>916</v>
      </c>
      <c r="E406" s="461">
        <f>+D1B_Expenses!F9</f>
        <v>0</v>
      </c>
    </row>
    <row r="407" spans="2:5" x14ac:dyDescent="0.2">
      <c r="B407" s="431" t="s">
        <v>595</v>
      </c>
      <c r="C407" s="431" t="s">
        <v>588</v>
      </c>
      <c r="D407" s="439" t="s">
        <v>917</v>
      </c>
      <c r="E407" s="461">
        <f>+D1B_Expenses!F10</f>
        <v>0</v>
      </c>
    </row>
    <row r="408" spans="2:5" x14ac:dyDescent="0.2">
      <c r="B408" s="431" t="s">
        <v>595</v>
      </c>
      <c r="C408" s="431" t="s">
        <v>588</v>
      </c>
      <c r="D408" s="439" t="s">
        <v>918</v>
      </c>
      <c r="E408" s="461">
        <f>+D1B_Expenses!F11</f>
        <v>0</v>
      </c>
    </row>
    <row r="409" spans="2:5" x14ac:dyDescent="0.2">
      <c r="B409" s="431" t="s">
        <v>595</v>
      </c>
      <c r="C409" s="431" t="s">
        <v>588</v>
      </c>
      <c r="D409" s="439" t="s">
        <v>919</v>
      </c>
      <c r="E409" s="461">
        <f>+D1B_Expenses!F12</f>
        <v>0</v>
      </c>
    </row>
    <row r="410" spans="2:5" x14ac:dyDescent="0.2">
      <c r="B410" s="431" t="s">
        <v>595</v>
      </c>
      <c r="C410" s="431" t="s">
        <v>588</v>
      </c>
      <c r="D410" s="439" t="s">
        <v>920</v>
      </c>
      <c r="E410" s="461">
        <f>+D1B_Expenses!F13</f>
        <v>0</v>
      </c>
    </row>
    <row r="411" spans="2:5" x14ac:dyDescent="0.2">
      <c r="B411" s="431" t="s">
        <v>595</v>
      </c>
      <c r="C411" s="431" t="s">
        <v>588</v>
      </c>
      <c r="D411" s="439" t="s">
        <v>921</v>
      </c>
      <c r="E411" s="461">
        <f>+D1B_Expenses!F14</f>
        <v>0</v>
      </c>
    </row>
    <row r="412" spans="2:5" x14ac:dyDescent="0.2">
      <c r="B412" s="431" t="s">
        <v>595</v>
      </c>
      <c r="C412" s="431" t="s">
        <v>588</v>
      </c>
      <c r="D412" s="439" t="s">
        <v>922</v>
      </c>
      <c r="E412" s="461">
        <f>+D1B_Expenses!F15</f>
        <v>0</v>
      </c>
    </row>
    <row r="413" spans="2:5" x14ac:dyDescent="0.2">
      <c r="B413" s="431" t="s">
        <v>595</v>
      </c>
      <c r="C413" s="431" t="s">
        <v>588</v>
      </c>
      <c r="D413" s="439" t="s">
        <v>923</v>
      </c>
      <c r="E413" s="461">
        <f>+D1B_Expenses!F16</f>
        <v>0</v>
      </c>
    </row>
    <row r="414" spans="2:5" x14ac:dyDescent="0.2">
      <c r="B414" s="431" t="s">
        <v>595</v>
      </c>
      <c r="C414" s="431" t="s">
        <v>588</v>
      </c>
      <c r="D414" s="439" t="s">
        <v>924</v>
      </c>
      <c r="E414" s="461">
        <f>+D1B_Expenses!F17</f>
        <v>0</v>
      </c>
    </row>
    <row r="415" spans="2:5" x14ac:dyDescent="0.2">
      <c r="B415" s="431" t="s">
        <v>595</v>
      </c>
      <c r="C415" s="431" t="s">
        <v>588</v>
      </c>
      <c r="D415" s="439" t="s">
        <v>925</v>
      </c>
      <c r="E415" s="461">
        <f>+D1B_Expenses!F18</f>
        <v>0</v>
      </c>
    </row>
    <row r="416" spans="2:5" x14ac:dyDescent="0.2">
      <c r="B416" s="431" t="s">
        <v>595</v>
      </c>
      <c r="C416" s="431" t="s">
        <v>588</v>
      </c>
      <c r="D416" s="439" t="s">
        <v>926</v>
      </c>
      <c r="E416" s="461">
        <f>+D1B_Expenses!F19</f>
        <v>0</v>
      </c>
    </row>
    <row r="417" spans="2:5" x14ac:dyDescent="0.2">
      <c r="B417" s="431" t="s">
        <v>595</v>
      </c>
      <c r="C417" s="431" t="s">
        <v>588</v>
      </c>
      <c r="D417" s="439" t="s">
        <v>927</v>
      </c>
      <c r="E417" s="461">
        <f>+D1B_Expenses!F20</f>
        <v>0</v>
      </c>
    </row>
    <row r="418" spans="2:5" x14ac:dyDescent="0.2">
      <c r="B418" s="431" t="s">
        <v>595</v>
      </c>
      <c r="C418" s="431" t="s">
        <v>588</v>
      </c>
      <c r="D418" s="439" t="s">
        <v>928</v>
      </c>
      <c r="E418" s="461">
        <f>+D1B_Expenses!F21</f>
        <v>0</v>
      </c>
    </row>
    <row r="419" spans="2:5" x14ac:dyDescent="0.2">
      <c r="B419" s="431" t="s">
        <v>595</v>
      </c>
      <c r="C419" s="431" t="s">
        <v>588</v>
      </c>
      <c r="D419" s="439" t="s">
        <v>929</v>
      </c>
      <c r="E419" s="461">
        <f>+D1B_Expenses!F22</f>
        <v>0</v>
      </c>
    </row>
    <row r="420" spans="2:5" x14ac:dyDescent="0.2">
      <c r="B420" s="431" t="s">
        <v>595</v>
      </c>
      <c r="C420" s="431" t="s">
        <v>588</v>
      </c>
      <c r="D420" s="439" t="s">
        <v>930</v>
      </c>
      <c r="E420" s="461">
        <f>+D1B_Expenses!F23</f>
        <v>0</v>
      </c>
    </row>
    <row r="421" spans="2:5" x14ac:dyDescent="0.2">
      <c r="B421" s="431" t="s">
        <v>595</v>
      </c>
      <c r="C421" s="431" t="s">
        <v>588</v>
      </c>
      <c r="D421" s="439" t="s">
        <v>931</v>
      </c>
      <c r="E421" s="461">
        <f>+D1B_Expenses!F24</f>
        <v>0</v>
      </c>
    </row>
    <row r="422" spans="2:5" x14ac:dyDescent="0.2">
      <c r="B422" s="431" t="s">
        <v>595</v>
      </c>
      <c r="C422" s="431" t="s">
        <v>588</v>
      </c>
      <c r="D422" s="439" t="s">
        <v>932</v>
      </c>
      <c r="E422" s="461">
        <f>+D1B_Expenses!F25</f>
        <v>0</v>
      </c>
    </row>
    <row r="423" spans="2:5" x14ac:dyDescent="0.2">
      <c r="B423" s="431" t="s">
        <v>595</v>
      </c>
      <c r="C423" s="431" t="s">
        <v>588</v>
      </c>
      <c r="D423" s="439" t="s">
        <v>933</v>
      </c>
      <c r="E423" s="461">
        <f>+D1B_Expenses!F26</f>
        <v>0</v>
      </c>
    </row>
    <row r="424" spans="2:5" x14ac:dyDescent="0.2">
      <c r="B424" s="431" t="s">
        <v>595</v>
      </c>
      <c r="C424" s="431" t="s">
        <v>588</v>
      </c>
      <c r="D424" s="439" t="s">
        <v>934</v>
      </c>
      <c r="E424" s="461">
        <f>+D1B_Expenses!F27</f>
        <v>0</v>
      </c>
    </row>
    <row r="425" spans="2:5" x14ac:dyDescent="0.2">
      <c r="B425" s="431" t="s">
        <v>595</v>
      </c>
      <c r="C425" s="431" t="s">
        <v>588</v>
      </c>
      <c r="D425" s="439" t="s">
        <v>935</v>
      </c>
      <c r="E425" s="461">
        <f>+D1B_Expenses!F28</f>
        <v>0</v>
      </c>
    </row>
    <row r="426" spans="2:5" x14ac:dyDescent="0.2">
      <c r="B426" s="431" t="s">
        <v>595</v>
      </c>
      <c r="C426" s="431" t="s">
        <v>588</v>
      </c>
      <c r="D426" s="439" t="s">
        <v>936</v>
      </c>
      <c r="E426" s="461">
        <f>+D1B_Expenses!F29</f>
        <v>0</v>
      </c>
    </row>
    <row r="427" spans="2:5" x14ac:dyDescent="0.2">
      <c r="B427" s="431" t="s">
        <v>595</v>
      </c>
      <c r="C427" s="431" t="s">
        <v>588</v>
      </c>
      <c r="D427" s="439" t="s">
        <v>937</v>
      </c>
      <c r="E427" s="461">
        <f>+D1B_Expenses!F30</f>
        <v>0</v>
      </c>
    </row>
    <row r="428" spans="2:5" x14ac:dyDescent="0.2">
      <c r="B428" s="431" t="s">
        <v>595</v>
      </c>
      <c r="C428" s="431" t="s">
        <v>588</v>
      </c>
      <c r="D428" s="439" t="s">
        <v>938</v>
      </c>
      <c r="E428" s="461">
        <f>+D1B_Expenses!F31</f>
        <v>0</v>
      </c>
    </row>
    <row r="429" spans="2:5" x14ac:dyDescent="0.2">
      <c r="B429" s="431" t="s">
        <v>595</v>
      </c>
      <c r="C429" s="431" t="s">
        <v>588</v>
      </c>
      <c r="D429" s="439" t="s">
        <v>939</v>
      </c>
      <c r="E429" s="461">
        <f>+D1B_Expenses!F32</f>
        <v>0</v>
      </c>
    </row>
    <row r="430" spans="2:5" x14ac:dyDescent="0.2">
      <c r="B430" s="431" t="s">
        <v>595</v>
      </c>
      <c r="C430" s="431" t="s">
        <v>588</v>
      </c>
      <c r="D430" s="439" t="s">
        <v>940</v>
      </c>
      <c r="E430" s="461">
        <f>+D1B_Expenses!F33</f>
        <v>0</v>
      </c>
    </row>
    <row r="431" spans="2:5" x14ac:dyDescent="0.2">
      <c r="B431" s="431" t="s">
        <v>595</v>
      </c>
      <c r="C431" s="431" t="s">
        <v>588</v>
      </c>
      <c r="D431" s="439" t="s">
        <v>941</v>
      </c>
      <c r="E431" s="461">
        <f>+D1B_Expenses!F34</f>
        <v>0</v>
      </c>
    </row>
    <row r="432" spans="2:5" x14ac:dyDescent="0.2">
      <c r="B432" s="431" t="s">
        <v>595</v>
      </c>
      <c r="C432" s="431" t="s">
        <v>588</v>
      </c>
      <c r="D432" s="439" t="s">
        <v>942</v>
      </c>
      <c r="E432" s="461">
        <f>+D1B_Expenses!F35</f>
        <v>0</v>
      </c>
    </row>
    <row r="433" spans="2:5" x14ac:dyDescent="0.2">
      <c r="B433" s="431" t="s">
        <v>595</v>
      </c>
      <c r="C433" s="431" t="s">
        <v>588</v>
      </c>
      <c r="D433" s="439" t="s">
        <v>943</v>
      </c>
      <c r="E433" s="461">
        <f>+D1B_Expenses!F36</f>
        <v>0</v>
      </c>
    </row>
    <row r="434" spans="2:5" x14ac:dyDescent="0.2">
      <c r="B434" s="431" t="s">
        <v>595</v>
      </c>
      <c r="C434" s="431" t="s">
        <v>588</v>
      </c>
      <c r="D434" s="439" t="s">
        <v>944</v>
      </c>
      <c r="E434" s="461">
        <f>+D1B_Expenses!F37</f>
        <v>0</v>
      </c>
    </row>
    <row r="435" spans="2:5" x14ac:dyDescent="0.2">
      <c r="B435" s="431" t="s">
        <v>595</v>
      </c>
      <c r="C435" s="431" t="s">
        <v>588</v>
      </c>
      <c r="D435" s="439" t="s">
        <v>945</v>
      </c>
      <c r="E435" s="461">
        <f>+D1B_Expenses!F38</f>
        <v>0</v>
      </c>
    </row>
    <row r="436" spans="2:5" x14ac:dyDescent="0.2">
      <c r="B436" s="431" t="s">
        <v>595</v>
      </c>
      <c r="C436" s="431" t="s">
        <v>588</v>
      </c>
      <c r="D436" s="439" t="s">
        <v>946</v>
      </c>
      <c r="E436" s="461">
        <f>+D1B_Expenses!F39</f>
        <v>0</v>
      </c>
    </row>
    <row r="437" spans="2:5" x14ac:dyDescent="0.2">
      <c r="B437" s="431" t="s">
        <v>595</v>
      </c>
      <c r="C437" s="431" t="s">
        <v>588</v>
      </c>
      <c r="D437" s="439" t="s">
        <v>947</v>
      </c>
      <c r="E437" s="461">
        <f>+D1B_Expenses!F40</f>
        <v>0</v>
      </c>
    </row>
    <row r="438" spans="2:5" x14ac:dyDescent="0.2">
      <c r="B438" s="431" t="s">
        <v>595</v>
      </c>
      <c r="C438" s="431" t="s">
        <v>588</v>
      </c>
      <c r="D438" s="439" t="s">
        <v>948</v>
      </c>
      <c r="E438" s="461">
        <f>+D1B_Expenses!F41</f>
        <v>0</v>
      </c>
    </row>
    <row r="439" spans="2:5" x14ac:dyDescent="0.2">
      <c r="B439" s="431" t="s">
        <v>595</v>
      </c>
      <c r="C439" s="431" t="s">
        <v>588</v>
      </c>
      <c r="D439" s="439" t="s">
        <v>949</v>
      </c>
      <c r="E439" s="461">
        <f>+D1B_Expenses!F42</f>
        <v>0</v>
      </c>
    </row>
    <row r="440" spans="2:5" x14ac:dyDescent="0.2">
      <c r="B440" s="431" t="s">
        <v>595</v>
      </c>
      <c r="C440" s="431" t="s">
        <v>588</v>
      </c>
      <c r="D440" s="439" t="s">
        <v>950</v>
      </c>
      <c r="E440" s="461">
        <f>+D1B_Expenses!F43</f>
        <v>0</v>
      </c>
    </row>
    <row r="441" spans="2:5" x14ac:dyDescent="0.2">
      <c r="B441" s="431" t="s">
        <v>595</v>
      </c>
      <c r="C441" s="431" t="s">
        <v>588</v>
      </c>
      <c r="D441" s="439" t="s">
        <v>951</v>
      </c>
      <c r="E441" s="461">
        <f>+D1B_Expenses!F44</f>
        <v>0</v>
      </c>
    </row>
    <row r="442" spans="2:5" x14ac:dyDescent="0.2">
      <c r="B442" s="431" t="s">
        <v>595</v>
      </c>
      <c r="C442" s="431" t="s">
        <v>588</v>
      </c>
      <c r="D442" s="439" t="s">
        <v>952</v>
      </c>
      <c r="E442" s="461">
        <f>+D1B_Expenses!F45</f>
        <v>0</v>
      </c>
    </row>
    <row r="443" spans="2:5" x14ac:dyDescent="0.2">
      <c r="B443" s="431" t="s">
        <v>595</v>
      </c>
      <c r="C443" s="431" t="s">
        <v>588</v>
      </c>
      <c r="D443" s="439" t="s">
        <v>953</v>
      </c>
      <c r="E443" s="461">
        <f>+D1B_Expenses!F46</f>
        <v>0</v>
      </c>
    </row>
    <row r="444" spans="2:5" x14ac:dyDescent="0.2">
      <c r="B444" s="431" t="s">
        <v>595</v>
      </c>
      <c r="C444" s="431" t="s">
        <v>588</v>
      </c>
      <c r="D444" s="439" t="s">
        <v>954</v>
      </c>
      <c r="E444" s="461">
        <f>+D1B_Expenses!F47</f>
        <v>0</v>
      </c>
    </row>
    <row r="445" spans="2:5" x14ac:dyDescent="0.2">
      <c r="B445" s="431" t="s">
        <v>595</v>
      </c>
      <c r="C445" s="431" t="s">
        <v>588</v>
      </c>
      <c r="D445" s="439" t="s">
        <v>955</v>
      </c>
      <c r="E445" s="461">
        <f>+D1B_Expenses!F48</f>
        <v>0</v>
      </c>
    </row>
    <row r="446" spans="2:5" x14ac:dyDescent="0.2">
      <c r="B446" s="431" t="s">
        <v>588</v>
      </c>
      <c r="C446" s="431" t="s">
        <v>588</v>
      </c>
      <c r="D446" s="439" t="s">
        <v>193</v>
      </c>
      <c r="E446" s="440">
        <f>+D2_InterconnectCost!C5</f>
        <v>0</v>
      </c>
    </row>
    <row r="447" spans="2:5" x14ac:dyDescent="0.2">
      <c r="B447" s="431" t="s">
        <v>588</v>
      </c>
      <c r="C447" s="431" t="s">
        <v>588</v>
      </c>
      <c r="D447" s="439" t="s">
        <v>185</v>
      </c>
      <c r="E447" s="461">
        <f>+D2_InterconnectCost!C7</f>
        <v>0</v>
      </c>
    </row>
    <row r="448" spans="2:5" x14ac:dyDescent="0.2">
      <c r="B448" s="431" t="s">
        <v>588</v>
      </c>
      <c r="C448" s="431" t="s">
        <v>588</v>
      </c>
      <c r="D448" s="439" t="s">
        <v>435</v>
      </c>
      <c r="E448" s="463">
        <f>+D2_InterconnectCost!C8</f>
        <v>0</v>
      </c>
    </row>
    <row r="449" spans="2:5" x14ac:dyDescent="0.2">
      <c r="B449" s="431" t="s">
        <v>588</v>
      </c>
      <c r="C449" s="431" t="s">
        <v>588</v>
      </c>
      <c r="D449" s="439" t="s">
        <v>186</v>
      </c>
      <c r="E449" s="461">
        <f>+D2_InterconnectCost!C9</f>
        <v>0</v>
      </c>
    </row>
    <row r="450" spans="2:5" x14ac:dyDescent="0.2">
      <c r="B450" s="431" t="s">
        <v>956</v>
      </c>
      <c r="C450" s="431" t="s">
        <v>588</v>
      </c>
      <c r="D450" s="439" t="s">
        <v>281</v>
      </c>
      <c r="E450" s="464">
        <f>+D2_InterconnectCost!C10</f>
        <v>0</v>
      </c>
    </row>
    <row r="451" spans="2:5" x14ac:dyDescent="0.2">
      <c r="B451" s="431" t="s">
        <v>584</v>
      </c>
      <c r="C451" s="431" t="s">
        <v>588</v>
      </c>
      <c r="D451" s="439" t="s">
        <v>957</v>
      </c>
      <c r="E451" s="464"/>
    </row>
    <row r="452" spans="2:5" x14ac:dyDescent="0.2">
      <c r="B452" s="431" t="s">
        <v>588</v>
      </c>
      <c r="C452" s="431" t="s">
        <v>588</v>
      </c>
      <c r="D452" s="439" t="s">
        <v>187</v>
      </c>
      <c r="E452" s="440">
        <f>+D2_InterconnectCost!C14</f>
        <v>0</v>
      </c>
    </row>
    <row r="453" spans="2:5" x14ac:dyDescent="0.2">
      <c r="B453" s="431" t="s">
        <v>588</v>
      </c>
      <c r="C453" s="431" t="s">
        <v>588</v>
      </c>
      <c r="D453" s="439" t="s">
        <v>188</v>
      </c>
      <c r="E453" s="464">
        <f>+D2_InterconnectCost!C16</f>
        <v>0</v>
      </c>
    </row>
    <row r="454" spans="2:5" x14ac:dyDescent="0.2">
      <c r="B454" s="431" t="s">
        <v>588</v>
      </c>
      <c r="C454" s="431" t="s">
        <v>588</v>
      </c>
      <c r="D454" s="439" t="s">
        <v>189</v>
      </c>
      <c r="E454" s="464">
        <f>+D2_InterconnectCost!C17</f>
        <v>0</v>
      </c>
    </row>
    <row r="455" spans="2:5" x14ac:dyDescent="0.2">
      <c r="B455" s="431" t="s">
        <v>588</v>
      </c>
      <c r="C455" s="431" t="s">
        <v>588</v>
      </c>
      <c r="D455" s="439" t="s">
        <v>190</v>
      </c>
      <c r="E455" s="464">
        <f>+D2_InterconnectCost!C18</f>
        <v>0</v>
      </c>
    </row>
    <row r="456" spans="2:5" x14ac:dyDescent="0.2">
      <c r="B456" s="431" t="s">
        <v>588</v>
      </c>
      <c r="C456" s="431" t="s">
        <v>588</v>
      </c>
      <c r="D456" s="439" t="s">
        <v>373</v>
      </c>
      <c r="E456" s="440">
        <f>+D2_InterconnectCost!C21</f>
        <v>0</v>
      </c>
    </row>
    <row r="457" spans="2:5" x14ac:dyDescent="0.2">
      <c r="B457" s="431" t="s">
        <v>588</v>
      </c>
      <c r="C457" s="431" t="s">
        <v>588</v>
      </c>
      <c r="D457" s="439" t="s">
        <v>191</v>
      </c>
      <c r="E457" s="461">
        <f>+D2_InterconnectCost!C23</f>
        <v>0</v>
      </c>
    </row>
    <row r="458" spans="2:5" x14ac:dyDescent="0.2">
      <c r="B458" s="431" t="s">
        <v>588</v>
      </c>
      <c r="C458" s="431" t="s">
        <v>588</v>
      </c>
      <c r="D458" s="439" t="s">
        <v>192</v>
      </c>
      <c r="E458" s="461">
        <f>+D2_InterconnectCost!C24</f>
        <v>0</v>
      </c>
    </row>
    <row r="459" spans="2:5" x14ac:dyDescent="0.2">
      <c r="B459" s="431" t="s">
        <v>588</v>
      </c>
      <c r="C459" s="431" t="s">
        <v>588</v>
      </c>
      <c r="D459" s="439" t="s">
        <v>372</v>
      </c>
      <c r="E459" s="465">
        <f>+D2_InterconnectCost!C27</f>
        <v>0</v>
      </c>
    </row>
    <row r="460" spans="2:5" x14ac:dyDescent="0.2">
      <c r="B460" s="431" t="s">
        <v>588</v>
      </c>
      <c r="C460" s="431" t="s">
        <v>588</v>
      </c>
      <c r="D460" s="441" t="s">
        <v>21</v>
      </c>
      <c r="E460" s="459">
        <f>+E1_ConstructMS!C6</f>
        <v>0</v>
      </c>
    </row>
    <row r="461" spans="2:5" x14ac:dyDescent="0.2">
      <c r="B461" s="431" t="s">
        <v>588</v>
      </c>
      <c r="C461" s="431" t="s">
        <v>588</v>
      </c>
      <c r="D461" s="441" t="s">
        <v>22</v>
      </c>
      <c r="E461" s="459">
        <f>+E1_ConstructMS!C7</f>
        <v>0</v>
      </c>
    </row>
    <row r="462" spans="2:5" x14ac:dyDescent="0.2">
      <c r="B462" s="431" t="s">
        <v>588</v>
      </c>
      <c r="C462" s="431" t="s">
        <v>588</v>
      </c>
      <c r="D462" s="441" t="s">
        <v>19</v>
      </c>
      <c r="E462" s="459">
        <f>+E1_ConstructMS!C8</f>
        <v>0</v>
      </c>
    </row>
    <row r="463" spans="2:5" x14ac:dyDescent="0.2">
      <c r="B463" s="431" t="s">
        <v>588</v>
      </c>
      <c r="C463" s="431" t="s">
        <v>588</v>
      </c>
      <c r="D463" s="441" t="s">
        <v>20</v>
      </c>
      <c r="E463" s="459">
        <f>+E1_ConstructMS!C9</f>
        <v>0</v>
      </c>
    </row>
    <row r="464" spans="2:5" x14ac:dyDescent="0.2">
      <c r="B464" s="431" t="s">
        <v>588</v>
      </c>
      <c r="C464" s="431" t="s">
        <v>588</v>
      </c>
      <c r="D464" s="441" t="s">
        <v>332</v>
      </c>
      <c r="E464" s="459">
        <f>+E1_ConstructMS!C10</f>
        <v>0</v>
      </c>
    </row>
    <row r="465" spans="1:5" x14ac:dyDescent="0.2">
      <c r="B465" s="431" t="s">
        <v>588</v>
      </c>
      <c r="C465" s="431" t="s">
        <v>588</v>
      </c>
      <c r="D465" s="441" t="s">
        <v>333</v>
      </c>
      <c r="E465" s="459">
        <f>+E1_ConstructMS!C11</f>
        <v>0</v>
      </c>
    </row>
    <row r="466" spans="1:5" x14ac:dyDescent="0.2">
      <c r="B466" s="431" t="s">
        <v>584</v>
      </c>
      <c r="C466" s="431" t="s">
        <v>588</v>
      </c>
      <c r="D466" s="441" t="s">
        <v>958</v>
      </c>
      <c r="E466" s="459"/>
    </row>
    <row r="467" spans="1:5" x14ac:dyDescent="0.2">
      <c r="B467" s="431" t="s">
        <v>959</v>
      </c>
      <c r="C467" s="431" t="s">
        <v>960</v>
      </c>
      <c r="D467" s="441" t="s">
        <v>106</v>
      </c>
      <c r="E467" s="459">
        <f>+E1_ConstructMS!C12</f>
        <v>0</v>
      </c>
    </row>
    <row r="468" spans="1:5" x14ac:dyDescent="0.2">
      <c r="B468" s="431" t="s">
        <v>593</v>
      </c>
      <c r="C468" s="431" t="s">
        <v>588</v>
      </c>
      <c r="D468" s="441" t="s">
        <v>961</v>
      </c>
      <c r="E468" s="459"/>
    </row>
    <row r="469" spans="1:5" x14ac:dyDescent="0.2">
      <c r="B469" s="431" t="s">
        <v>588</v>
      </c>
      <c r="C469" s="431" t="s">
        <v>588</v>
      </c>
      <c r="D469" s="441" t="s">
        <v>334</v>
      </c>
      <c r="E469" s="459">
        <f>+E1_ConstructMS!C13</f>
        <v>0</v>
      </c>
    </row>
    <row r="470" spans="1:5" x14ac:dyDescent="0.2">
      <c r="B470" s="431" t="s">
        <v>959</v>
      </c>
      <c r="C470" s="431" t="s">
        <v>588</v>
      </c>
      <c r="D470" s="441" t="s">
        <v>339</v>
      </c>
      <c r="E470" s="459">
        <f>+E1_ConstructMS!C14</f>
        <v>0</v>
      </c>
    </row>
    <row r="471" spans="1:5" x14ac:dyDescent="0.2">
      <c r="B471" s="431" t="s">
        <v>588</v>
      </c>
      <c r="C471" s="431" t="s">
        <v>588</v>
      </c>
      <c r="D471" s="441" t="s">
        <v>335</v>
      </c>
      <c r="E471" s="459">
        <f>+E1_ConstructMS!C15</f>
        <v>0</v>
      </c>
    </row>
    <row r="472" spans="1:5" x14ac:dyDescent="0.2">
      <c r="B472" s="431" t="s">
        <v>588</v>
      </c>
      <c r="C472" s="431" t="s">
        <v>588</v>
      </c>
      <c r="D472" s="441" t="s">
        <v>337</v>
      </c>
      <c r="E472" s="459">
        <f>+E1_ConstructMS!C16</f>
        <v>0</v>
      </c>
    </row>
    <row r="473" spans="1:5" x14ac:dyDescent="0.2">
      <c r="B473" s="431" t="s">
        <v>588</v>
      </c>
      <c r="C473" s="431" t="s">
        <v>588</v>
      </c>
      <c r="D473" s="441" t="s">
        <v>14</v>
      </c>
      <c r="E473" s="459">
        <f>+E1_ConstructMS!C17</f>
        <v>0</v>
      </c>
    </row>
    <row r="474" spans="1:5" x14ac:dyDescent="0.2">
      <c r="B474" s="431" t="s">
        <v>588</v>
      </c>
      <c r="C474" s="431" t="s">
        <v>588</v>
      </c>
      <c r="D474" s="441" t="s">
        <v>336</v>
      </c>
      <c r="E474" s="459">
        <f>+E1_ConstructMS!C18</f>
        <v>0</v>
      </c>
    </row>
    <row r="475" spans="1:5" x14ac:dyDescent="0.2">
      <c r="A475" s="433"/>
      <c r="B475" s="431" t="s">
        <v>959</v>
      </c>
      <c r="C475" s="431" t="s">
        <v>960</v>
      </c>
      <c r="D475" s="439" t="s">
        <v>962</v>
      </c>
      <c r="E475" s="459">
        <f>+E2_PCDA!C6</f>
        <v>0</v>
      </c>
    </row>
    <row r="476" spans="1:5" x14ac:dyDescent="0.2">
      <c r="A476" s="433"/>
      <c r="B476" s="431" t="s">
        <v>959</v>
      </c>
      <c r="C476" s="431" t="s">
        <v>960</v>
      </c>
      <c r="D476" s="439" t="s">
        <v>963</v>
      </c>
      <c r="E476" s="459">
        <f>+E2_PCDA!C7</f>
        <v>0</v>
      </c>
    </row>
    <row r="477" spans="1:5" x14ac:dyDescent="0.2">
      <c r="A477" s="433"/>
      <c r="B477" s="431" t="s">
        <v>959</v>
      </c>
      <c r="C477" s="431" t="s">
        <v>960</v>
      </c>
      <c r="D477" s="439" t="s">
        <v>964</v>
      </c>
      <c r="E477" s="459">
        <f>+E2_PCDA!C8</f>
        <v>0</v>
      </c>
    </row>
    <row r="478" spans="1:5" x14ac:dyDescent="0.2">
      <c r="A478" s="433"/>
      <c r="B478" s="431" t="s">
        <v>959</v>
      </c>
      <c r="C478" s="431" t="s">
        <v>960</v>
      </c>
      <c r="D478" s="439" t="s">
        <v>965</v>
      </c>
      <c r="E478" s="459">
        <f>+E2_PCDA!C9</f>
        <v>0</v>
      </c>
    </row>
    <row r="479" spans="1:5" x14ac:dyDescent="0.2">
      <c r="A479" s="433"/>
      <c r="B479" s="431" t="s">
        <v>959</v>
      </c>
      <c r="C479" s="431" t="s">
        <v>960</v>
      </c>
      <c r="D479" s="439" t="s">
        <v>966</v>
      </c>
      <c r="E479" s="459">
        <f>+E2_PCDA!C10</f>
        <v>0</v>
      </c>
    </row>
    <row r="480" spans="1:5" x14ac:dyDescent="0.2">
      <c r="A480" s="433"/>
      <c r="B480" s="431" t="s">
        <v>959</v>
      </c>
      <c r="C480" s="431" t="s">
        <v>960</v>
      </c>
      <c r="D480" s="439" t="s">
        <v>967</v>
      </c>
      <c r="E480" s="459">
        <f>+E2_PCDA!C11</f>
        <v>0</v>
      </c>
    </row>
    <row r="481" spans="1:5" x14ac:dyDescent="0.2">
      <c r="A481" s="433"/>
      <c r="B481" s="431" t="s">
        <v>959</v>
      </c>
      <c r="C481" s="431" t="s">
        <v>960</v>
      </c>
      <c r="D481" s="439" t="s">
        <v>968</v>
      </c>
      <c r="E481" s="459">
        <f>+E2_PCDA!C12</f>
        <v>0</v>
      </c>
    </row>
    <row r="482" spans="1:5" x14ac:dyDescent="0.2">
      <c r="A482" s="433"/>
      <c r="B482" s="431" t="s">
        <v>959</v>
      </c>
      <c r="C482" s="431" t="s">
        <v>960</v>
      </c>
      <c r="D482" s="439" t="s">
        <v>969</v>
      </c>
      <c r="E482" s="459">
        <f>+E2_PCDA!C13</f>
        <v>0</v>
      </c>
    </row>
    <row r="483" spans="1:5" x14ac:dyDescent="0.2">
      <c r="A483" s="433"/>
      <c r="B483" s="431" t="s">
        <v>959</v>
      </c>
      <c r="C483" s="431" t="s">
        <v>960</v>
      </c>
      <c r="D483" s="439" t="s">
        <v>970</v>
      </c>
      <c r="E483" s="459">
        <f>+E2_PCDA!C14</f>
        <v>0</v>
      </c>
    </row>
    <row r="484" spans="1:5" x14ac:dyDescent="0.2">
      <c r="A484" s="433"/>
      <c r="B484" s="431" t="s">
        <v>959</v>
      </c>
      <c r="C484" s="431" t="s">
        <v>960</v>
      </c>
      <c r="D484" s="439" t="s">
        <v>971</v>
      </c>
      <c r="E484" s="459">
        <f>+E2_PCDA!C15</f>
        <v>0</v>
      </c>
    </row>
    <row r="485" spans="1:5" x14ac:dyDescent="0.2">
      <c r="A485" s="433"/>
      <c r="B485" s="431" t="s">
        <v>959</v>
      </c>
      <c r="C485" s="431" t="s">
        <v>960</v>
      </c>
      <c r="D485" s="439" t="s">
        <v>972</v>
      </c>
      <c r="E485" s="459">
        <f>+E2_PCDA!C16</f>
        <v>0</v>
      </c>
    </row>
    <row r="486" spans="1:5" x14ac:dyDescent="0.2">
      <c r="A486" s="433"/>
      <c r="B486" s="431" t="s">
        <v>959</v>
      </c>
      <c r="C486" s="431" t="s">
        <v>960</v>
      </c>
      <c r="D486" s="439" t="s">
        <v>973</v>
      </c>
      <c r="E486" s="459">
        <f>+E2_PCDA!C17</f>
        <v>0</v>
      </c>
    </row>
    <row r="487" spans="1:5" x14ac:dyDescent="0.2">
      <c r="A487" s="433"/>
      <c r="B487" s="431" t="s">
        <v>959</v>
      </c>
      <c r="C487" s="431" t="s">
        <v>960</v>
      </c>
      <c r="D487" s="439" t="s">
        <v>974</v>
      </c>
      <c r="E487" s="459">
        <f>+E2_PCDA!C18</f>
        <v>0</v>
      </c>
    </row>
    <row r="488" spans="1:5" x14ac:dyDescent="0.2">
      <c r="A488" s="433"/>
      <c r="B488" s="431" t="s">
        <v>959</v>
      </c>
      <c r="C488" s="431" t="s">
        <v>960</v>
      </c>
      <c r="D488" s="439" t="s">
        <v>975</v>
      </c>
      <c r="E488" s="459">
        <f>+E2_PCDA!C19</f>
        <v>0</v>
      </c>
    </row>
    <row r="489" spans="1:5" x14ac:dyDescent="0.2">
      <c r="A489" s="433"/>
      <c r="B489" s="431" t="s">
        <v>959</v>
      </c>
      <c r="C489" s="431" t="s">
        <v>960</v>
      </c>
      <c r="D489" s="439" t="s">
        <v>976</v>
      </c>
      <c r="E489" s="459">
        <f>+E2_PCDA!C20</f>
        <v>0</v>
      </c>
    </row>
    <row r="490" spans="1:5" x14ac:dyDescent="0.2">
      <c r="A490" s="433"/>
      <c r="B490" s="431" t="s">
        <v>959</v>
      </c>
      <c r="C490" s="431" t="s">
        <v>960</v>
      </c>
      <c r="D490" s="439" t="s">
        <v>977</v>
      </c>
      <c r="E490" s="459">
        <f>+E2_PCDA!C21</f>
        <v>0</v>
      </c>
    </row>
    <row r="491" spans="1:5" x14ac:dyDescent="0.2">
      <c r="A491" s="433"/>
      <c r="B491" s="431" t="s">
        <v>959</v>
      </c>
      <c r="C491" s="431" t="s">
        <v>960</v>
      </c>
      <c r="D491" s="439" t="s">
        <v>978</v>
      </c>
      <c r="E491" s="459">
        <f>+E2_PCDA!C22</f>
        <v>0</v>
      </c>
    </row>
    <row r="492" spans="1:5" x14ac:dyDescent="0.2">
      <c r="A492" s="433"/>
      <c r="B492" s="431" t="s">
        <v>959</v>
      </c>
      <c r="C492" s="431" t="s">
        <v>960</v>
      </c>
      <c r="D492" s="439" t="s">
        <v>979</v>
      </c>
      <c r="E492" s="459">
        <f>+E2_PCDA!C23</f>
        <v>0</v>
      </c>
    </row>
    <row r="493" spans="1:5" x14ac:dyDescent="0.2">
      <c r="A493" s="433"/>
      <c r="B493" s="431" t="s">
        <v>959</v>
      </c>
      <c r="C493" s="431" t="s">
        <v>960</v>
      </c>
      <c r="D493" s="439" t="s">
        <v>980</v>
      </c>
      <c r="E493" s="464">
        <f>+E2_PCDA!D6</f>
        <v>0</v>
      </c>
    </row>
    <row r="494" spans="1:5" x14ac:dyDescent="0.2">
      <c r="A494" s="433"/>
      <c r="B494" s="431" t="s">
        <v>959</v>
      </c>
      <c r="C494" s="431" t="s">
        <v>960</v>
      </c>
      <c r="D494" s="439" t="s">
        <v>981</v>
      </c>
      <c r="E494" s="464">
        <f>+E2_PCDA!D7</f>
        <v>0</v>
      </c>
    </row>
    <row r="495" spans="1:5" x14ac:dyDescent="0.2">
      <c r="A495" s="433"/>
      <c r="B495" s="431" t="s">
        <v>959</v>
      </c>
      <c r="C495" s="431" t="s">
        <v>960</v>
      </c>
      <c r="D495" s="439" t="s">
        <v>982</v>
      </c>
      <c r="E495" s="464">
        <f>+E2_PCDA!D8</f>
        <v>0</v>
      </c>
    </row>
    <row r="496" spans="1:5" x14ac:dyDescent="0.2">
      <c r="A496" s="433"/>
      <c r="B496" s="431" t="s">
        <v>959</v>
      </c>
      <c r="C496" s="431" t="s">
        <v>960</v>
      </c>
      <c r="D496" s="439" t="s">
        <v>983</v>
      </c>
      <c r="E496" s="464">
        <f>+E2_PCDA!D9</f>
        <v>0</v>
      </c>
    </row>
    <row r="497" spans="1:5" x14ac:dyDescent="0.2">
      <c r="A497" s="433"/>
      <c r="B497" s="431" t="s">
        <v>959</v>
      </c>
      <c r="C497" s="431" t="s">
        <v>960</v>
      </c>
      <c r="D497" s="439" t="s">
        <v>984</v>
      </c>
      <c r="E497" s="464">
        <f>+E2_PCDA!D10</f>
        <v>0</v>
      </c>
    </row>
    <row r="498" spans="1:5" x14ac:dyDescent="0.2">
      <c r="A498" s="433"/>
      <c r="B498" s="431" t="s">
        <v>959</v>
      </c>
      <c r="C498" s="431" t="s">
        <v>960</v>
      </c>
      <c r="D498" s="439" t="s">
        <v>985</v>
      </c>
      <c r="E498" s="464">
        <f>+E2_PCDA!D11</f>
        <v>0</v>
      </c>
    </row>
    <row r="499" spans="1:5" x14ac:dyDescent="0.2">
      <c r="A499" s="433"/>
      <c r="B499" s="431" t="s">
        <v>959</v>
      </c>
      <c r="C499" s="431" t="s">
        <v>960</v>
      </c>
      <c r="D499" s="439" t="s">
        <v>986</v>
      </c>
      <c r="E499" s="464">
        <f>+E2_PCDA!D12</f>
        <v>0</v>
      </c>
    </row>
    <row r="500" spans="1:5" x14ac:dyDescent="0.2">
      <c r="A500" s="433"/>
      <c r="B500" s="431" t="s">
        <v>959</v>
      </c>
      <c r="C500" s="431" t="s">
        <v>960</v>
      </c>
      <c r="D500" s="439" t="s">
        <v>987</v>
      </c>
      <c r="E500" s="464">
        <f>+E2_PCDA!D13</f>
        <v>0</v>
      </c>
    </row>
    <row r="501" spans="1:5" x14ac:dyDescent="0.2">
      <c r="A501" s="433"/>
      <c r="B501" s="431" t="s">
        <v>959</v>
      </c>
      <c r="C501" s="431" t="s">
        <v>960</v>
      </c>
      <c r="D501" s="439" t="s">
        <v>988</v>
      </c>
      <c r="E501" s="464">
        <f>+E2_PCDA!D14</f>
        <v>0</v>
      </c>
    </row>
    <row r="502" spans="1:5" x14ac:dyDescent="0.2">
      <c r="A502" s="433"/>
      <c r="B502" s="431" t="s">
        <v>959</v>
      </c>
      <c r="C502" s="431" t="s">
        <v>960</v>
      </c>
      <c r="D502" s="439" t="s">
        <v>989</v>
      </c>
      <c r="E502" s="464">
        <f>+E2_PCDA!D15</f>
        <v>0</v>
      </c>
    </row>
    <row r="503" spans="1:5" x14ac:dyDescent="0.2">
      <c r="A503" s="433"/>
      <c r="B503" s="431" t="s">
        <v>959</v>
      </c>
      <c r="C503" s="431" t="s">
        <v>960</v>
      </c>
      <c r="D503" s="439" t="s">
        <v>990</v>
      </c>
      <c r="E503" s="464">
        <f>+E2_PCDA!D16</f>
        <v>0</v>
      </c>
    </row>
    <row r="504" spans="1:5" x14ac:dyDescent="0.2">
      <c r="A504" s="433"/>
      <c r="B504" s="431" t="s">
        <v>959</v>
      </c>
      <c r="C504" s="431" t="s">
        <v>960</v>
      </c>
      <c r="D504" s="439" t="s">
        <v>991</v>
      </c>
      <c r="E504" s="464">
        <f>+E2_PCDA!D17</f>
        <v>0</v>
      </c>
    </row>
    <row r="505" spans="1:5" x14ac:dyDescent="0.2">
      <c r="A505" s="433"/>
      <c r="B505" s="431" t="s">
        <v>959</v>
      </c>
      <c r="C505" s="431" t="s">
        <v>960</v>
      </c>
      <c r="D505" s="439" t="s">
        <v>992</v>
      </c>
      <c r="E505" s="464">
        <f>+E2_PCDA!D18</f>
        <v>0</v>
      </c>
    </row>
    <row r="506" spans="1:5" x14ac:dyDescent="0.2">
      <c r="A506" s="433"/>
      <c r="B506" s="431" t="s">
        <v>959</v>
      </c>
      <c r="C506" s="431" t="s">
        <v>960</v>
      </c>
      <c r="D506" s="439" t="s">
        <v>993</v>
      </c>
      <c r="E506" s="464">
        <f>+E2_PCDA!D19</f>
        <v>0</v>
      </c>
    </row>
    <row r="507" spans="1:5" x14ac:dyDescent="0.2">
      <c r="A507" s="433"/>
      <c r="B507" s="431" t="s">
        <v>959</v>
      </c>
      <c r="C507" s="431" t="s">
        <v>960</v>
      </c>
      <c r="D507" s="439" t="s">
        <v>994</v>
      </c>
      <c r="E507" s="464">
        <f>+E2_PCDA!D20</f>
        <v>0</v>
      </c>
    </row>
    <row r="508" spans="1:5" x14ac:dyDescent="0.2">
      <c r="A508" s="433"/>
      <c r="B508" s="431" t="s">
        <v>959</v>
      </c>
      <c r="C508" s="431" t="s">
        <v>960</v>
      </c>
      <c r="D508" s="439" t="s">
        <v>995</v>
      </c>
      <c r="E508" s="464">
        <f>+E2_PCDA!D21</f>
        <v>0</v>
      </c>
    </row>
    <row r="509" spans="1:5" x14ac:dyDescent="0.2">
      <c r="A509" s="433"/>
      <c r="B509" s="431" t="s">
        <v>959</v>
      </c>
      <c r="C509" s="431" t="s">
        <v>960</v>
      </c>
      <c r="D509" s="439" t="s">
        <v>996</v>
      </c>
      <c r="E509" s="464">
        <f>+E2_PCDA!D22</f>
        <v>0</v>
      </c>
    </row>
    <row r="510" spans="1:5" x14ac:dyDescent="0.2">
      <c r="A510" s="433"/>
      <c r="B510" s="431" t="s">
        <v>959</v>
      </c>
      <c r="C510" s="431" t="s">
        <v>960</v>
      </c>
      <c r="D510" s="439" t="s">
        <v>997</v>
      </c>
      <c r="E510" s="464">
        <f>+E2_PCDA!D23</f>
        <v>0</v>
      </c>
    </row>
    <row r="511" spans="1:5" x14ac:dyDescent="0.2">
      <c r="A511" s="433"/>
      <c r="B511" s="431" t="s">
        <v>959</v>
      </c>
      <c r="C511" s="431" t="s">
        <v>960</v>
      </c>
      <c r="D511" s="439" t="s">
        <v>998</v>
      </c>
      <c r="E511" s="453">
        <f>+E2_PCDA!E6</f>
        <v>0</v>
      </c>
    </row>
    <row r="512" spans="1:5" x14ac:dyDescent="0.2">
      <c r="A512" s="433"/>
      <c r="B512" s="431" t="s">
        <v>959</v>
      </c>
      <c r="C512" s="431" t="s">
        <v>960</v>
      </c>
      <c r="D512" s="439" t="s">
        <v>999</v>
      </c>
      <c r="E512" s="453">
        <f>+E2_PCDA!E7</f>
        <v>0</v>
      </c>
    </row>
    <row r="513" spans="1:5" x14ac:dyDescent="0.2">
      <c r="A513" s="433"/>
      <c r="B513" s="431" t="s">
        <v>959</v>
      </c>
      <c r="C513" s="431" t="s">
        <v>960</v>
      </c>
      <c r="D513" s="439" t="s">
        <v>1000</v>
      </c>
      <c r="E513" s="453">
        <f>+E2_PCDA!E8</f>
        <v>0</v>
      </c>
    </row>
    <row r="514" spans="1:5" x14ac:dyDescent="0.2">
      <c r="A514" s="433"/>
      <c r="B514" s="431" t="s">
        <v>959</v>
      </c>
      <c r="C514" s="431" t="s">
        <v>960</v>
      </c>
      <c r="D514" s="439" t="s">
        <v>1001</v>
      </c>
      <c r="E514" s="453">
        <f>+E2_PCDA!E9</f>
        <v>0</v>
      </c>
    </row>
    <row r="515" spans="1:5" x14ac:dyDescent="0.2">
      <c r="A515" s="433"/>
      <c r="B515" s="431" t="s">
        <v>959</v>
      </c>
      <c r="C515" s="431" t="s">
        <v>960</v>
      </c>
      <c r="D515" s="439" t="s">
        <v>1002</v>
      </c>
      <c r="E515" s="453">
        <f>+E2_PCDA!E10</f>
        <v>0</v>
      </c>
    </row>
    <row r="516" spans="1:5" x14ac:dyDescent="0.2">
      <c r="A516" s="433"/>
      <c r="B516" s="431" t="s">
        <v>959</v>
      </c>
      <c r="C516" s="431" t="s">
        <v>960</v>
      </c>
      <c r="D516" s="439" t="s">
        <v>1003</v>
      </c>
      <c r="E516" s="453">
        <f>+E2_PCDA!E11</f>
        <v>0</v>
      </c>
    </row>
    <row r="517" spans="1:5" x14ac:dyDescent="0.2">
      <c r="A517" s="433"/>
      <c r="B517" s="431" t="s">
        <v>959</v>
      </c>
      <c r="C517" s="431" t="s">
        <v>960</v>
      </c>
      <c r="D517" s="439" t="s">
        <v>1004</v>
      </c>
      <c r="E517" s="453">
        <f>+E2_PCDA!E12</f>
        <v>0</v>
      </c>
    </row>
    <row r="518" spans="1:5" x14ac:dyDescent="0.2">
      <c r="A518" s="433"/>
      <c r="B518" s="431" t="s">
        <v>959</v>
      </c>
      <c r="C518" s="431" t="s">
        <v>960</v>
      </c>
      <c r="D518" s="439" t="s">
        <v>1005</v>
      </c>
      <c r="E518" s="453">
        <f>+E2_PCDA!E13</f>
        <v>0</v>
      </c>
    </row>
    <row r="519" spans="1:5" x14ac:dyDescent="0.2">
      <c r="A519" s="433"/>
      <c r="B519" s="431" t="s">
        <v>959</v>
      </c>
      <c r="C519" s="431" t="s">
        <v>960</v>
      </c>
      <c r="D519" s="439" t="s">
        <v>1006</v>
      </c>
      <c r="E519" s="453">
        <f>+E2_PCDA!E14</f>
        <v>0</v>
      </c>
    </row>
    <row r="520" spans="1:5" x14ac:dyDescent="0.2">
      <c r="A520" s="433"/>
      <c r="B520" s="431" t="s">
        <v>959</v>
      </c>
      <c r="C520" s="431" t="s">
        <v>960</v>
      </c>
      <c r="D520" s="439" t="s">
        <v>1007</v>
      </c>
      <c r="E520" s="453">
        <f>+E2_PCDA!E15</f>
        <v>0</v>
      </c>
    </row>
    <row r="521" spans="1:5" x14ac:dyDescent="0.2">
      <c r="A521" s="433"/>
      <c r="B521" s="431" t="s">
        <v>959</v>
      </c>
      <c r="C521" s="431" t="s">
        <v>960</v>
      </c>
      <c r="D521" s="439" t="s">
        <v>1008</v>
      </c>
      <c r="E521" s="453">
        <f>+E2_PCDA!E16</f>
        <v>0</v>
      </c>
    </row>
    <row r="522" spans="1:5" x14ac:dyDescent="0.2">
      <c r="A522" s="433"/>
      <c r="B522" s="431" t="s">
        <v>959</v>
      </c>
      <c r="C522" s="431" t="s">
        <v>960</v>
      </c>
      <c r="D522" s="439" t="s">
        <v>1009</v>
      </c>
      <c r="E522" s="453">
        <f>+E2_PCDA!E17</f>
        <v>0</v>
      </c>
    </row>
    <row r="523" spans="1:5" x14ac:dyDescent="0.2">
      <c r="A523" s="433"/>
      <c r="B523" s="431" t="s">
        <v>959</v>
      </c>
      <c r="C523" s="431" t="s">
        <v>960</v>
      </c>
      <c r="D523" s="439" t="s">
        <v>1010</v>
      </c>
      <c r="E523" s="453">
        <f>+E2_PCDA!E18</f>
        <v>0</v>
      </c>
    </row>
    <row r="524" spans="1:5" x14ac:dyDescent="0.2">
      <c r="A524" s="433"/>
      <c r="B524" s="431" t="s">
        <v>959</v>
      </c>
      <c r="C524" s="431" t="s">
        <v>960</v>
      </c>
      <c r="D524" s="439" t="s">
        <v>1011</v>
      </c>
      <c r="E524" s="453">
        <f>+E2_PCDA!E19</f>
        <v>0</v>
      </c>
    </row>
    <row r="525" spans="1:5" x14ac:dyDescent="0.2">
      <c r="A525" s="433"/>
      <c r="B525" s="431" t="s">
        <v>959</v>
      </c>
      <c r="C525" s="431" t="s">
        <v>960</v>
      </c>
      <c r="D525" s="439" t="s">
        <v>1012</v>
      </c>
      <c r="E525" s="453">
        <f>+E2_PCDA!E20</f>
        <v>0</v>
      </c>
    </row>
    <row r="526" spans="1:5" x14ac:dyDescent="0.2">
      <c r="A526" s="433"/>
      <c r="B526" s="431" t="s">
        <v>959</v>
      </c>
      <c r="C526" s="431" t="s">
        <v>960</v>
      </c>
      <c r="D526" s="439" t="s">
        <v>1013</v>
      </c>
      <c r="E526" s="453">
        <f>+E2_PCDA!E21</f>
        <v>0</v>
      </c>
    </row>
    <row r="527" spans="1:5" x14ac:dyDescent="0.2">
      <c r="A527" s="433"/>
      <c r="B527" s="431" t="s">
        <v>959</v>
      </c>
      <c r="C527" s="431" t="s">
        <v>960</v>
      </c>
      <c r="D527" s="439" t="s">
        <v>1014</v>
      </c>
      <c r="E527" s="453">
        <f>+E2_PCDA!E22</f>
        <v>0</v>
      </c>
    </row>
    <row r="528" spans="1:5" x14ac:dyDescent="0.2">
      <c r="A528" s="433"/>
      <c r="B528" s="431" t="s">
        <v>959</v>
      </c>
      <c r="C528" s="431" t="s">
        <v>960</v>
      </c>
      <c r="D528" s="439" t="s">
        <v>1015</v>
      </c>
      <c r="E528" s="453">
        <f>+E2_PCDA!E23</f>
        <v>0</v>
      </c>
    </row>
    <row r="529" spans="2:5" x14ac:dyDescent="0.2">
      <c r="B529" s="431" t="s">
        <v>959</v>
      </c>
      <c r="C529" s="431" t="s">
        <v>588</v>
      </c>
      <c r="D529" s="439" t="s">
        <v>445</v>
      </c>
      <c r="E529" s="466">
        <f>+F1_Capacity!C5</f>
        <v>0</v>
      </c>
    </row>
    <row r="530" spans="2:5" x14ac:dyDescent="0.2">
      <c r="B530" s="431" t="s">
        <v>959</v>
      </c>
      <c r="C530" s="431" t="s">
        <v>588</v>
      </c>
      <c r="D530" s="439" t="s">
        <v>449</v>
      </c>
      <c r="E530" s="466">
        <f>+F1_Capacity!C7</f>
        <v>0</v>
      </c>
    </row>
    <row r="531" spans="2:5" x14ac:dyDescent="0.2">
      <c r="B531" s="431" t="s">
        <v>959</v>
      </c>
      <c r="C531" s="431" t="s">
        <v>588</v>
      </c>
      <c r="D531" s="439" t="s">
        <v>454</v>
      </c>
      <c r="E531" s="462">
        <f>+F1_Capacity!C9</f>
        <v>0</v>
      </c>
    </row>
    <row r="532" spans="2:5" x14ac:dyDescent="0.2">
      <c r="B532" s="431" t="s">
        <v>595</v>
      </c>
      <c r="C532" s="431" t="s">
        <v>588</v>
      </c>
      <c r="D532" s="439" t="s">
        <v>1016</v>
      </c>
      <c r="E532" s="463">
        <f>+F1_Capacity!C13</f>
        <v>0</v>
      </c>
    </row>
    <row r="533" spans="2:5" x14ac:dyDescent="0.2">
      <c r="B533" s="431" t="s">
        <v>595</v>
      </c>
      <c r="C533" s="431" t="s">
        <v>588</v>
      </c>
      <c r="D533" s="439" t="s">
        <v>1017</v>
      </c>
      <c r="E533" s="463">
        <f>+F1_Capacity!D13</f>
        <v>0</v>
      </c>
    </row>
    <row r="534" spans="2:5" x14ac:dyDescent="0.2">
      <c r="B534" s="431" t="s">
        <v>595</v>
      </c>
      <c r="C534" s="431" t="s">
        <v>588</v>
      </c>
      <c r="D534" s="439" t="s">
        <v>1018</v>
      </c>
      <c r="E534" s="463">
        <f>+F1_Capacity!E13</f>
        <v>0</v>
      </c>
    </row>
    <row r="535" spans="2:5" x14ac:dyDescent="0.2">
      <c r="B535" s="431" t="s">
        <v>595</v>
      </c>
      <c r="C535" s="431" t="s">
        <v>588</v>
      </c>
      <c r="D535" s="439" t="s">
        <v>1019</v>
      </c>
      <c r="E535" s="463">
        <f>+F1_Capacity!F13</f>
        <v>0</v>
      </c>
    </row>
    <row r="536" spans="2:5" x14ac:dyDescent="0.2">
      <c r="B536" s="431" t="s">
        <v>595</v>
      </c>
      <c r="C536" s="431" t="s">
        <v>588</v>
      </c>
      <c r="D536" s="439" t="s">
        <v>1020</v>
      </c>
      <c r="E536" s="463">
        <f>+F1_Capacity!G13</f>
        <v>0</v>
      </c>
    </row>
    <row r="537" spans="2:5" x14ac:dyDescent="0.2">
      <c r="B537" s="431" t="s">
        <v>595</v>
      </c>
      <c r="C537" s="431" t="s">
        <v>588</v>
      </c>
      <c r="D537" s="439" t="s">
        <v>1021</v>
      </c>
      <c r="E537" s="463">
        <f>+F1_Capacity!H13</f>
        <v>0</v>
      </c>
    </row>
    <row r="538" spans="2:5" x14ac:dyDescent="0.2">
      <c r="B538" s="431" t="s">
        <v>595</v>
      </c>
      <c r="C538" s="431" t="s">
        <v>588</v>
      </c>
      <c r="D538" s="439" t="s">
        <v>36</v>
      </c>
      <c r="E538" s="463">
        <f>+F1_Capacity!I13</f>
        <v>0</v>
      </c>
    </row>
    <row r="539" spans="2:5" x14ac:dyDescent="0.2">
      <c r="B539" s="431" t="s">
        <v>956</v>
      </c>
      <c r="C539" s="431" t="s">
        <v>588</v>
      </c>
      <c r="D539" s="439" t="s">
        <v>1022</v>
      </c>
      <c r="E539" s="463"/>
    </row>
    <row r="540" spans="2:5" x14ac:dyDescent="0.2">
      <c r="B540" s="431" t="s">
        <v>956</v>
      </c>
      <c r="C540" s="431" t="s">
        <v>588</v>
      </c>
      <c r="D540" s="439" t="s">
        <v>1023</v>
      </c>
      <c r="E540" s="463"/>
    </row>
    <row r="541" spans="2:5" x14ac:dyDescent="0.2">
      <c r="B541" s="431" t="s">
        <v>956</v>
      </c>
      <c r="C541" s="431" t="s">
        <v>588</v>
      </c>
      <c r="D541" s="439" t="s">
        <v>1024</v>
      </c>
      <c r="E541" s="463"/>
    </row>
    <row r="542" spans="2:5" x14ac:dyDescent="0.2">
      <c r="B542" s="431" t="s">
        <v>956</v>
      </c>
      <c r="C542" s="431" t="s">
        <v>588</v>
      </c>
      <c r="D542" s="439" t="s">
        <v>1025</v>
      </c>
      <c r="E542" s="463"/>
    </row>
    <row r="543" spans="2:5" x14ac:dyDescent="0.2">
      <c r="B543" s="431" t="s">
        <v>956</v>
      </c>
      <c r="C543" s="431" t="s">
        <v>588</v>
      </c>
      <c r="D543" s="439" t="s">
        <v>1026</v>
      </c>
      <c r="E543" s="463"/>
    </row>
    <row r="544" spans="2:5" x14ac:dyDescent="0.2">
      <c r="B544" s="431" t="s">
        <v>956</v>
      </c>
      <c r="C544" s="431" t="s">
        <v>588</v>
      </c>
      <c r="D544" s="439" t="s">
        <v>1027</v>
      </c>
      <c r="E544" s="463"/>
    </row>
    <row r="545" spans="2:5" x14ac:dyDescent="0.2">
      <c r="B545" s="431" t="s">
        <v>956</v>
      </c>
      <c r="C545" s="431" t="s">
        <v>588</v>
      </c>
      <c r="D545" s="439" t="s">
        <v>1028</v>
      </c>
      <c r="E545" s="463"/>
    </row>
    <row r="546" spans="2:5" x14ac:dyDescent="0.2">
      <c r="B546" s="431" t="s">
        <v>956</v>
      </c>
      <c r="C546" s="431" t="s">
        <v>588</v>
      </c>
      <c r="D546" s="439" t="s">
        <v>1029</v>
      </c>
      <c r="E546" s="463"/>
    </row>
    <row r="547" spans="2:5" x14ac:dyDescent="0.2">
      <c r="B547" s="431" t="s">
        <v>956</v>
      </c>
      <c r="C547" s="431" t="s">
        <v>588</v>
      </c>
      <c r="D547" s="439" t="s">
        <v>1030</v>
      </c>
      <c r="E547" s="463"/>
    </row>
    <row r="548" spans="2:5" x14ac:dyDescent="0.2">
      <c r="B548" s="431" t="s">
        <v>956</v>
      </c>
      <c r="C548" s="431" t="s">
        <v>588</v>
      </c>
      <c r="D548" s="439" t="s">
        <v>1031</v>
      </c>
      <c r="E548" s="463"/>
    </row>
    <row r="549" spans="2:5" x14ac:dyDescent="0.2">
      <c r="B549" s="431" t="s">
        <v>956</v>
      </c>
      <c r="C549" s="431" t="s">
        <v>588</v>
      </c>
      <c r="D549" s="439" t="s">
        <v>1032</v>
      </c>
      <c r="E549" s="463"/>
    </row>
    <row r="550" spans="2:5" x14ac:dyDescent="0.2">
      <c r="B550" s="431" t="s">
        <v>956</v>
      </c>
      <c r="C550" s="431" t="s">
        <v>588</v>
      </c>
      <c r="D550" s="439" t="s">
        <v>1033</v>
      </c>
      <c r="E550" s="463"/>
    </row>
    <row r="551" spans="2:5" x14ac:dyDescent="0.2">
      <c r="B551" s="431" t="s">
        <v>956</v>
      </c>
      <c r="C551" s="431" t="s">
        <v>588</v>
      </c>
      <c r="D551" s="439" t="s">
        <v>1034</v>
      </c>
      <c r="E551" s="463"/>
    </row>
    <row r="552" spans="2:5" x14ac:dyDescent="0.2">
      <c r="B552" s="431" t="s">
        <v>956</v>
      </c>
      <c r="C552" s="431" t="s">
        <v>588</v>
      </c>
      <c r="D552" s="439" t="s">
        <v>1035</v>
      </c>
      <c r="E552" s="463"/>
    </row>
    <row r="553" spans="2:5" x14ac:dyDescent="0.2">
      <c r="B553" s="431" t="s">
        <v>956</v>
      </c>
      <c r="C553" s="431" t="s">
        <v>588</v>
      </c>
      <c r="D553" s="439" t="s">
        <v>1036</v>
      </c>
      <c r="E553" s="463"/>
    </row>
    <row r="554" spans="2:5" x14ac:dyDescent="0.2">
      <c r="B554" s="431" t="s">
        <v>956</v>
      </c>
      <c r="C554" s="431" t="s">
        <v>588</v>
      </c>
      <c r="D554" s="439" t="s">
        <v>1037</v>
      </c>
      <c r="E554" s="463"/>
    </row>
    <row r="555" spans="2:5" x14ac:dyDescent="0.2">
      <c r="B555" s="431" t="s">
        <v>956</v>
      </c>
      <c r="C555" s="431" t="s">
        <v>588</v>
      </c>
      <c r="D555" s="439" t="s">
        <v>1038</v>
      </c>
      <c r="E555" s="463"/>
    </row>
    <row r="556" spans="2:5" x14ac:dyDescent="0.2">
      <c r="B556" s="431" t="s">
        <v>956</v>
      </c>
      <c r="C556" s="431" t="s">
        <v>588</v>
      </c>
      <c r="D556" s="439" t="s">
        <v>1039</v>
      </c>
      <c r="E556" s="463"/>
    </row>
    <row r="557" spans="2:5" x14ac:dyDescent="0.2">
      <c r="B557" s="431" t="s">
        <v>956</v>
      </c>
      <c r="C557" s="431" t="s">
        <v>588</v>
      </c>
      <c r="D557" s="439" t="s">
        <v>1040</v>
      </c>
      <c r="E557" s="463"/>
    </row>
    <row r="558" spans="2:5" x14ac:dyDescent="0.2">
      <c r="B558" s="431" t="s">
        <v>956</v>
      </c>
      <c r="C558" s="431" t="s">
        <v>588</v>
      </c>
      <c r="D558" s="439" t="s">
        <v>1041</v>
      </c>
      <c r="E558" s="463"/>
    </row>
    <row r="559" spans="2:5" x14ac:dyDescent="0.2">
      <c r="B559" s="431" t="s">
        <v>956</v>
      </c>
      <c r="C559" s="431" t="s">
        <v>588</v>
      </c>
      <c r="D559" s="439" t="s">
        <v>1042</v>
      </c>
      <c r="E559" s="463"/>
    </row>
    <row r="560" spans="2:5" x14ac:dyDescent="0.2">
      <c r="B560" s="431" t="s">
        <v>956</v>
      </c>
      <c r="C560" s="431" t="s">
        <v>588</v>
      </c>
      <c r="D560" s="439" t="s">
        <v>1043</v>
      </c>
      <c r="E560" s="463"/>
    </row>
    <row r="561" spans="2:5" x14ac:dyDescent="0.2">
      <c r="B561" s="431" t="s">
        <v>956</v>
      </c>
      <c r="C561" s="431" t="s">
        <v>588</v>
      </c>
      <c r="D561" s="439" t="s">
        <v>1044</v>
      </c>
      <c r="E561" s="463"/>
    </row>
    <row r="562" spans="2:5" x14ac:dyDescent="0.2">
      <c r="B562" s="431" t="s">
        <v>956</v>
      </c>
      <c r="C562" s="431" t="s">
        <v>588</v>
      </c>
      <c r="D562" s="439" t="s">
        <v>1045</v>
      </c>
      <c r="E562" s="463"/>
    </row>
    <row r="563" spans="2:5" x14ac:dyDescent="0.2">
      <c r="B563" s="431" t="s">
        <v>956</v>
      </c>
      <c r="C563" s="431" t="s">
        <v>588</v>
      </c>
      <c r="D563" s="439" t="s">
        <v>1046</v>
      </c>
      <c r="E563" s="463"/>
    </row>
    <row r="564" spans="2:5" x14ac:dyDescent="0.2">
      <c r="B564" s="431" t="s">
        <v>956</v>
      </c>
      <c r="C564" s="431" t="s">
        <v>588</v>
      </c>
      <c r="D564" s="439" t="s">
        <v>1047</v>
      </c>
      <c r="E564" s="463"/>
    </row>
    <row r="565" spans="2:5" x14ac:dyDescent="0.2">
      <c r="B565" s="431" t="s">
        <v>956</v>
      </c>
      <c r="C565" s="431" t="s">
        <v>588</v>
      </c>
      <c r="D565" s="439" t="s">
        <v>1048</v>
      </c>
      <c r="E565" s="463"/>
    </row>
    <row r="566" spans="2:5" x14ac:dyDescent="0.2">
      <c r="B566" s="431" t="s">
        <v>956</v>
      </c>
      <c r="C566" s="431" t="s">
        <v>588</v>
      </c>
      <c r="D566" s="439" t="s">
        <v>1049</v>
      </c>
      <c r="E566" s="463"/>
    </row>
    <row r="567" spans="2:5" x14ac:dyDescent="0.2">
      <c r="B567" s="431" t="s">
        <v>956</v>
      </c>
      <c r="C567" s="431" t="s">
        <v>588</v>
      </c>
      <c r="D567" s="439" t="s">
        <v>1050</v>
      </c>
      <c r="E567" s="463"/>
    </row>
    <row r="568" spans="2:5" x14ac:dyDescent="0.2">
      <c r="B568" s="431" t="s">
        <v>956</v>
      </c>
      <c r="C568" s="431" t="s">
        <v>588</v>
      </c>
      <c r="D568" s="439" t="s">
        <v>1051</v>
      </c>
      <c r="E568" s="463"/>
    </row>
    <row r="569" spans="2:5" x14ac:dyDescent="0.2">
      <c r="B569" s="431" t="s">
        <v>956</v>
      </c>
      <c r="C569" s="431" t="s">
        <v>588</v>
      </c>
      <c r="D569" s="439" t="s">
        <v>1052</v>
      </c>
      <c r="E569" s="463"/>
    </row>
    <row r="570" spans="2:5" x14ac:dyDescent="0.2">
      <c r="B570" s="431" t="s">
        <v>956</v>
      </c>
      <c r="C570" s="431" t="s">
        <v>588</v>
      </c>
      <c r="D570" s="439" t="s">
        <v>1053</v>
      </c>
      <c r="E570" s="463"/>
    </row>
    <row r="571" spans="2:5" x14ac:dyDescent="0.2">
      <c r="B571" s="431" t="s">
        <v>956</v>
      </c>
      <c r="C571" s="431" t="s">
        <v>588</v>
      </c>
      <c r="D571" s="439" t="s">
        <v>1054</v>
      </c>
      <c r="E571" s="463"/>
    </row>
    <row r="572" spans="2:5" x14ac:dyDescent="0.2">
      <c r="B572" s="431" t="s">
        <v>956</v>
      </c>
      <c r="C572" s="431" t="s">
        <v>588</v>
      </c>
      <c r="D572" s="439" t="s">
        <v>1055</v>
      </c>
      <c r="E572" s="463"/>
    </row>
    <row r="573" spans="2:5" x14ac:dyDescent="0.2">
      <c r="B573" s="431" t="s">
        <v>956</v>
      </c>
      <c r="C573" s="431" t="s">
        <v>588</v>
      </c>
      <c r="D573" s="439" t="s">
        <v>1056</v>
      </c>
      <c r="E573" s="463"/>
    </row>
    <row r="574" spans="2:5" x14ac:dyDescent="0.2">
      <c r="B574" s="431" t="s">
        <v>956</v>
      </c>
      <c r="C574" s="431" t="s">
        <v>588</v>
      </c>
      <c r="D574" s="439" t="s">
        <v>1057</v>
      </c>
      <c r="E574" s="463"/>
    </row>
    <row r="575" spans="2:5" x14ac:dyDescent="0.2">
      <c r="B575" s="431" t="s">
        <v>956</v>
      </c>
      <c r="C575" s="431" t="s">
        <v>588</v>
      </c>
      <c r="D575" s="439" t="s">
        <v>1058</v>
      </c>
      <c r="E575" s="463"/>
    </row>
    <row r="576" spans="2:5" x14ac:dyDescent="0.2">
      <c r="B576" s="431" t="s">
        <v>956</v>
      </c>
      <c r="C576" s="431" t="s">
        <v>588</v>
      </c>
      <c r="D576" s="439" t="s">
        <v>1059</v>
      </c>
      <c r="E576" s="463"/>
    </row>
    <row r="577" spans="2:5" x14ac:dyDescent="0.2">
      <c r="B577" s="431" t="s">
        <v>956</v>
      </c>
      <c r="C577" s="431" t="s">
        <v>588</v>
      </c>
      <c r="D577" s="439" t="s">
        <v>1060</v>
      </c>
      <c r="E577" s="463"/>
    </row>
    <row r="578" spans="2:5" x14ac:dyDescent="0.2">
      <c r="B578" s="431" t="s">
        <v>956</v>
      </c>
      <c r="C578" s="431" t="s">
        <v>588</v>
      </c>
      <c r="D578" s="439" t="s">
        <v>1061</v>
      </c>
      <c r="E578" s="463"/>
    </row>
    <row r="579" spans="2:5" x14ac:dyDescent="0.2">
      <c r="B579" s="431" t="s">
        <v>956</v>
      </c>
      <c r="C579" s="431" t="s">
        <v>588</v>
      </c>
      <c r="D579" s="439" t="s">
        <v>1062</v>
      </c>
      <c r="E579" s="463"/>
    </row>
    <row r="580" spans="2:5" x14ac:dyDescent="0.2">
      <c r="B580" s="431" t="s">
        <v>956</v>
      </c>
      <c r="C580" s="431" t="s">
        <v>588</v>
      </c>
      <c r="D580" s="439" t="s">
        <v>1063</v>
      </c>
      <c r="E580" s="463"/>
    </row>
    <row r="581" spans="2:5" x14ac:dyDescent="0.2">
      <c r="B581" s="431" t="s">
        <v>956</v>
      </c>
      <c r="C581" s="431" t="s">
        <v>588</v>
      </c>
      <c r="D581" s="439" t="s">
        <v>1064</v>
      </c>
      <c r="E581" s="463"/>
    </row>
    <row r="582" spans="2:5" x14ac:dyDescent="0.2">
      <c r="B582" s="431" t="s">
        <v>956</v>
      </c>
      <c r="C582" s="431" t="s">
        <v>588</v>
      </c>
      <c r="D582" s="439" t="s">
        <v>1065</v>
      </c>
      <c r="E582" s="463"/>
    </row>
    <row r="583" spans="2:5" x14ac:dyDescent="0.2">
      <c r="B583" s="431" t="s">
        <v>956</v>
      </c>
      <c r="C583" s="431" t="s">
        <v>588</v>
      </c>
      <c r="D583" s="439" t="s">
        <v>1066</v>
      </c>
      <c r="E583" s="463"/>
    </row>
    <row r="584" spans="2:5" x14ac:dyDescent="0.2">
      <c r="B584" s="431" t="s">
        <v>956</v>
      </c>
      <c r="C584" s="431" t="s">
        <v>588</v>
      </c>
      <c r="D584" s="439" t="s">
        <v>1067</v>
      </c>
      <c r="E584" s="463"/>
    </row>
    <row r="585" spans="2:5" x14ac:dyDescent="0.2">
      <c r="B585" s="431" t="s">
        <v>956</v>
      </c>
      <c r="C585" s="431" t="s">
        <v>588</v>
      </c>
      <c r="D585" s="439" t="s">
        <v>1068</v>
      </c>
      <c r="E585" s="463"/>
    </row>
    <row r="586" spans="2:5" x14ac:dyDescent="0.2">
      <c r="B586" s="431" t="s">
        <v>956</v>
      </c>
      <c r="C586" s="431" t="s">
        <v>588</v>
      </c>
      <c r="D586" s="439" t="s">
        <v>1069</v>
      </c>
      <c r="E586" s="463"/>
    </row>
    <row r="587" spans="2:5" x14ac:dyDescent="0.2">
      <c r="B587" s="431" t="s">
        <v>956</v>
      </c>
      <c r="C587" s="431" t="s">
        <v>588</v>
      </c>
      <c r="D587" s="439" t="s">
        <v>1070</v>
      </c>
      <c r="E587" s="463"/>
    </row>
    <row r="588" spans="2:5" x14ac:dyDescent="0.2">
      <c r="B588" s="431" t="s">
        <v>956</v>
      </c>
      <c r="C588" s="431" t="s">
        <v>588</v>
      </c>
      <c r="D588" s="439" t="s">
        <v>1071</v>
      </c>
      <c r="E588" s="463"/>
    </row>
    <row r="589" spans="2:5" x14ac:dyDescent="0.2">
      <c r="B589" s="431" t="s">
        <v>956</v>
      </c>
      <c r="C589" s="431" t="s">
        <v>588</v>
      </c>
      <c r="D589" s="439" t="s">
        <v>1072</v>
      </c>
      <c r="E589" s="463"/>
    </row>
    <row r="590" spans="2:5" x14ac:dyDescent="0.2">
      <c r="B590" s="431" t="s">
        <v>956</v>
      </c>
      <c r="C590" s="431" t="s">
        <v>588</v>
      </c>
      <c r="D590" s="439" t="s">
        <v>1073</v>
      </c>
      <c r="E590" s="463"/>
    </row>
    <row r="591" spans="2:5" x14ac:dyDescent="0.2">
      <c r="B591" s="431" t="s">
        <v>956</v>
      </c>
      <c r="C591" s="431" t="s">
        <v>588</v>
      </c>
      <c r="D591" s="439" t="s">
        <v>1074</v>
      </c>
      <c r="E591" s="463"/>
    </row>
    <row r="592" spans="2:5" x14ac:dyDescent="0.2">
      <c r="B592" s="431" t="s">
        <v>956</v>
      </c>
      <c r="C592" s="431" t="s">
        <v>588</v>
      </c>
      <c r="D592" s="439" t="s">
        <v>1075</v>
      </c>
      <c r="E592" s="463"/>
    </row>
    <row r="593" spans="2:5" x14ac:dyDescent="0.2">
      <c r="B593" s="431" t="s">
        <v>956</v>
      </c>
      <c r="C593" s="431" t="s">
        <v>588</v>
      </c>
      <c r="D593" s="439" t="s">
        <v>1076</v>
      </c>
      <c r="E593" s="463"/>
    </row>
    <row r="594" spans="2:5" x14ac:dyDescent="0.2">
      <c r="B594" s="431" t="s">
        <v>956</v>
      </c>
      <c r="C594" s="431" t="s">
        <v>588</v>
      </c>
      <c r="D594" s="439" t="s">
        <v>1077</v>
      </c>
      <c r="E594" s="463"/>
    </row>
    <row r="595" spans="2:5" x14ac:dyDescent="0.2">
      <c r="B595" s="431" t="s">
        <v>956</v>
      </c>
      <c r="C595" s="431" t="s">
        <v>588</v>
      </c>
      <c r="D595" s="439" t="s">
        <v>1078</v>
      </c>
      <c r="E595" s="463"/>
    </row>
    <row r="596" spans="2:5" x14ac:dyDescent="0.2">
      <c r="B596" s="431" t="s">
        <v>956</v>
      </c>
      <c r="C596" s="431" t="s">
        <v>588</v>
      </c>
      <c r="D596" s="439" t="s">
        <v>1079</v>
      </c>
      <c r="E596" s="463"/>
    </row>
    <row r="597" spans="2:5" x14ac:dyDescent="0.2">
      <c r="B597" s="431" t="s">
        <v>956</v>
      </c>
      <c r="C597" s="431" t="s">
        <v>588</v>
      </c>
      <c r="D597" s="439" t="s">
        <v>1080</v>
      </c>
      <c r="E597" s="463"/>
    </row>
    <row r="598" spans="2:5" x14ac:dyDescent="0.2">
      <c r="B598" s="431" t="s">
        <v>956</v>
      </c>
      <c r="C598" s="431" t="s">
        <v>588</v>
      </c>
      <c r="D598" s="439" t="s">
        <v>1081</v>
      </c>
      <c r="E598" s="463"/>
    </row>
    <row r="599" spans="2:5" x14ac:dyDescent="0.2">
      <c r="B599" s="431" t="s">
        <v>956</v>
      </c>
      <c r="C599" s="431" t="s">
        <v>588</v>
      </c>
      <c r="D599" s="439" t="s">
        <v>1082</v>
      </c>
      <c r="E599" s="463"/>
    </row>
    <row r="600" spans="2:5" x14ac:dyDescent="0.2">
      <c r="B600" s="431" t="s">
        <v>956</v>
      </c>
      <c r="C600" s="431" t="s">
        <v>588</v>
      </c>
      <c r="D600" s="439" t="s">
        <v>1083</v>
      </c>
      <c r="E600" s="463"/>
    </row>
    <row r="601" spans="2:5" x14ac:dyDescent="0.2">
      <c r="B601" s="431" t="s">
        <v>956</v>
      </c>
      <c r="C601" s="431" t="s">
        <v>588</v>
      </c>
      <c r="D601" s="439" t="s">
        <v>1084</v>
      </c>
      <c r="E601" s="463"/>
    </row>
    <row r="602" spans="2:5" x14ac:dyDescent="0.2">
      <c r="B602" s="431" t="s">
        <v>956</v>
      </c>
      <c r="C602" s="431" t="s">
        <v>588</v>
      </c>
      <c r="D602" s="439" t="s">
        <v>1085</v>
      </c>
      <c r="E602" s="463"/>
    </row>
    <row r="603" spans="2:5" x14ac:dyDescent="0.2">
      <c r="B603" s="431" t="s">
        <v>956</v>
      </c>
      <c r="C603" s="431" t="s">
        <v>588</v>
      </c>
      <c r="D603" s="439" t="s">
        <v>1086</v>
      </c>
      <c r="E603" s="463"/>
    </row>
    <row r="604" spans="2:5" x14ac:dyDescent="0.2">
      <c r="B604" s="431" t="s">
        <v>956</v>
      </c>
      <c r="C604" s="431" t="s">
        <v>588</v>
      </c>
      <c r="D604" s="439" t="s">
        <v>1087</v>
      </c>
      <c r="E604" s="463"/>
    </row>
    <row r="605" spans="2:5" x14ac:dyDescent="0.2">
      <c r="B605" s="431" t="s">
        <v>956</v>
      </c>
      <c r="C605" s="431" t="s">
        <v>588</v>
      </c>
      <c r="D605" s="439" t="s">
        <v>1088</v>
      </c>
      <c r="E605" s="463"/>
    </row>
    <row r="606" spans="2:5" x14ac:dyDescent="0.2">
      <c r="B606" s="431" t="s">
        <v>956</v>
      </c>
      <c r="C606" s="431" t="s">
        <v>588</v>
      </c>
      <c r="D606" s="439" t="s">
        <v>1089</v>
      </c>
      <c r="E606" s="463"/>
    </row>
    <row r="607" spans="2:5" x14ac:dyDescent="0.2">
      <c r="B607" s="431" t="s">
        <v>956</v>
      </c>
      <c r="C607" s="431" t="s">
        <v>588</v>
      </c>
      <c r="D607" s="439" t="s">
        <v>1090</v>
      </c>
      <c r="E607" s="463"/>
    </row>
    <row r="608" spans="2:5" x14ac:dyDescent="0.2">
      <c r="B608" s="431" t="s">
        <v>956</v>
      </c>
      <c r="C608" s="431" t="s">
        <v>588</v>
      </c>
      <c r="D608" s="439" t="s">
        <v>1091</v>
      </c>
      <c r="E608" s="463"/>
    </row>
    <row r="609" spans="2:5" x14ac:dyDescent="0.2">
      <c r="B609" s="431" t="s">
        <v>956</v>
      </c>
      <c r="C609" s="431" t="s">
        <v>588</v>
      </c>
      <c r="D609" s="439" t="s">
        <v>1092</v>
      </c>
      <c r="E609" s="463"/>
    </row>
    <row r="610" spans="2:5" x14ac:dyDescent="0.2">
      <c r="B610" s="431" t="s">
        <v>956</v>
      </c>
      <c r="C610" s="431" t="s">
        <v>588</v>
      </c>
      <c r="D610" s="439" t="s">
        <v>1093</v>
      </c>
      <c r="E610" s="463"/>
    </row>
    <row r="611" spans="2:5" x14ac:dyDescent="0.2">
      <c r="B611" s="431" t="s">
        <v>956</v>
      </c>
      <c r="C611" s="431" t="s">
        <v>588</v>
      </c>
      <c r="D611" s="439" t="s">
        <v>1094</v>
      </c>
      <c r="E611" s="463"/>
    </row>
    <row r="612" spans="2:5" x14ac:dyDescent="0.2">
      <c r="B612" s="431" t="s">
        <v>956</v>
      </c>
      <c r="C612" s="431" t="s">
        <v>588</v>
      </c>
      <c r="D612" s="439" t="s">
        <v>1095</v>
      </c>
      <c r="E612" s="463"/>
    </row>
    <row r="613" spans="2:5" x14ac:dyDescent="0.2">
      <c r="B613" s="431" t="s">
        <v>956</v>
      </c>
      <c r="C613" s="431" t="s">
        <v>588</v>
      </c>
      <c r="D613" s="439" t="s">
        <v>1096</v>
      </c>
      <c r="E613" s="463"/>
    </row>
    <row r="614" spans="2:5" x14ac:dyDescent="0.2">
      <c r="B614" s="431" t="s">
        <v>956</v>
      </c>
      <c r="C614" s="431" t="s">
        <v>588</v>
      </c>
      <c r="D614" s="439" t="s">
        <v>1097</v>
      </c>
      <c r="E614" s="463"/>
    </row>
    <row r="615" spans="2:5" x14ac:dyDescent="0.2">
      <c r="B615" s="431" t="s">
        <v>956</v>
      </c>
      <c r="C615" s="431" t="s">
        <v>588</v>
      </c>
      <c r="D615" s="439" t="s">
        <v>1098</v>
      </c>
      <c r="E615" s="463"/>
    </row>
    <row r="616" spans="2:5" x14ac:dyDescent="0.2">
      <c r="B616" s="431" t="s">
        <v>956</v>
      </c>
      <c r="C616" s="431" t="s">
        <v>588</v>
      </c>
      <c r="D616" s="439" t="s">
        <v>1099</v>
      </c>
      <c r="E616" s="463"/>
    </row>
    <row r="617" spans="2:5" x14ac:dyDescent="0.2">
      <c r="B617" s="431" t="s">
        <v>956</v>
      </c>
      <c r="C617" s="431" t="s">
        <v>588</v>
      </c>
      <c r="D617" s="439" t="s">
        <v>1100</v>
      </c>
      <c r="E617" s="463"/>
    </row>
    <row r="618" spans="2:5" x14ac:dyDescent="0.2">
      <c r="B618" s="431" t="s">
        <v>956</v>
      </c>
      <c r="C618" s="431" t="s">
        <v>588</v>
      </c>
      <c r="D618" s="439" t="s">
        <v>1101</v>
      </c>
      <c r="E618" s="463"/>
    </row>
    <row r="619" spans="2:5" x14ac:dyDescent="0.2">
      <c r="B619" s="431" t="s">
        <v>956</v>
      </c>
      <c r="C619" s="431" t="s">
        <v>588</v>
      </c>
      <c r="D619" s="439" t="s">
        <v>1102</v>
      </c>
      <c r="E619" s="463"/>
    </row>
    <row r="620" spans="2:5" x14ac:dyDescent="0.2">
      <c r="B620" s="431" t="s">
        <v>956</v>
      </c>
      <c r="C620" s="431" t="s">
        <v>588</v>
      </c>
      <c r="D620" s="439" t="s">
        <v>1103</v>
      </c>
      <c r="E620" s="463"/>
    </row>
    <row r="621" spans="2:5" x14ac:dyDescent="0.2">
      <c r="B621" s="431" t="s">
        <v>956</v>
      </c>
      <c r="C621" s="431" t="s">
        <v>588</v>
      </c>
      <c r="D621" s="439" t="s">
        <v>1104</v>
      </c>
      <c r="E621" s="463"/>
    </row>
    <row r="622" spans="2:5" x14ac:dyDescent="0.2">
      <c r="B622" s="431" t="s">
        <v>956</v>
      </c>
      <c r="C622" s="431" t="s">
        <v>588</v>
      </c>
      <c r="D622" s="439" t="s">
        <v>1105</v>
      </c>
      <c r="E622" s="463"/>
    </row>
    <row r="623" spans="2:5" x14ac:dyDescent="0.2">
      <c r="B623" s="431" t="s">
        <v>956</v>
      </c>
      <c r="C623" s="431" t="s">
        <v>588</v>
      </c>
      <c r="D623" s="439" t="s">
        <v>1106</v>
      </c>
      <c r="E623" s="463"/>
    </row>
    <row r="624" spans="2:5" x14ac:dyDescent="0.2">
      <c r="B624" s="431" t="s">
        <v>956</v>
      </c>
      <c r="C624" s="431" t="s">
        <v>588</v>
      </c>
      <c r="D624" s="439" t="s">
        <v>1107</v>
      </c>
      <c r="E624" s="463"/>
    </row>
    <row r="625" spans="2:5" x14ac:dyDescent="0.2">
      <c r="B625" s="431" t="s">
        <v>956</v>
      </c>
      <c r="C625" s="431" t="s">
        <v>588</v>
      </c>
      <c r="D625" s="439" t="s">
        <v>1108</v>
      </c>
      <c r="E625" s="463"/>
    </row>
    <row r="626" spans="2:5" x14ac:dyDescent="0.2">
      <c r="B626" s="431" t="s">
        <v>956</v>
      </c>
      <c r="C626" s="431" t="s">
        <v>588</v>
      </c>
      <c r="D626" s="439" t="s">
        <v>1109</v>
      </c>
      <c r="E626" s="463"/>
    </row>
    <row r="627" spans="2:5" x14ac:dyDescent="0.2">
      <c r="B627" s="431" t="s">
        <v>956</v>
      </c>
      <c r="C627" s="431" t="s">
        <v>588</v>
      </c>
      <c r="D627" s="439" t="s">
        <v>1110</v>
      </c>
      <c r="E627" s="463"/>
    </row>
    <row r="628" spans="2:5" x14ac:dyDescent="0.2">
      <c r="B628" s="431" t="s">
        <v>956</v>
      </c>
      <c r="C628" s="431" t="s">
        <v>588</v>
      </c>
      <c r="D628" s="439" t="s">
        <v>1111</v>
      </c>
      <c r="E628" s="463"/>
    </row>
    <row r="629" spans="2:5" x14ac:dyDescent="0.2">
      <c r="B629" s="431" t="s">
        <v>956</v>
      </c>
      <c r="C629" s="431" t="s">
        <v>588</v>
      </c>
      <c r="D629" s="439" t="s">
        <v>1112</v>
      </c>
      <c r="E629" s="463"/>
    </row>
    <row r="630" spans="2:5" x14ac:dyDescent="0.2">
      <c r="B630" s="431" t="s">
        <v>956</v>
      </c>
      <c r="C630" s="431" t="s">
        <v>588</v>
      </c>
      <c r="D630" s="439" t="s">
        <v>1113</v>
      </c>
      <c r="E630" s="463"/>
    </row>
    <row r="631" spans="2:5" x14ac:dyDescent="0.2">
      <c r="B631" s="431" t="s">
        <v>956</v>
      </c>
      <c r="C631" s="431" t="s">
        <v>588</v>
      </c>
      <c r="D631" s="439" t="s">
        <v>1114</v>
      </c>
      <c r="E631" s="463"/>
    </row>
    <row r="632" spans="2:5" x14ac:dyDescent="0.2">
      <c r="B632" s="431" t="s">
        <v>956</v>
      </c>
      <c r="C632" s="431" t="s">
        <v>588</v>
      </c>
      <c r="D632" s="439" t="s">
        <v>1115</v>
      </c>
      <c r="E632" s="463"/>
    </row>
    <row r="633" spans="2:5" x14ac:dyDescent="0.2">
      <c r="B633" s="431" t="s">
        <v>956</v>
      </c>
      <c r="C633" s="431" t="s">
        <v>588</v>
      </c>
      <c r="D633" s="439" t="s">
        <v>1116</v>
      </c>
      <c r="E633" s="463"/>
    </row>
    <row r="634" spans="2:5" x14ac:dyDescent="0.2">
      <c r="B634" s="431" t="s">
        <v>956</v>
      </c>
      <c r="C634" s="431" t="s">
        <v>588</v>
      </c>
      <c r="D634" s="439" t="s">
        <v>1117</v>
      </c>
      <c r="E634" s="463"/>
    </row>
    <row r="635" spans="2:5" x14ac:dyDescent="0.2">
      <c r="B635" s="431" t="s">
        <v>956</v>
      </c>
      <c r="C635" s="431" t="s">
        <v>588</v>
      </c>
      <c r="D635" s="439" t="s">
        <v>1118</v>
      </c>
      <c r="E635" s="463"/>
    </row>
    <row r="636" spans="2:5" x14ac:dyDescent="0.2">
      <c r="B636" s="431" t="s">
        <v>956</v>
      </c>
      <c r="C636" s="431" t="s">
        <v>588</v>
      </c>
      <c r="D636" s="439" t="s">
        <v>1119</v>
      </c>
      <c r="E636" s="463"/>
    </row>
    <row r="637" spans="2:5" x14ac:dyDescent="0.2">
      <c r="B637" s="431" t="s">
        <v>956</v>
      </c>
      <c r="C637" s="431" t="s">
        <v>588</v>
      </c>
      <c r="D637" s="439" t="s">
        <v>1120</v>
      </c>
      <c r="E637" s="463"/>
    </row>
    <row r="638" spans="2:5" x14ac:dyDescent="0.2">
      <c r="B638" s="431" t="s">
        <v>956</v>
      </c>
      <c r="C638" s="431" t="s">
        <v>588</v>
      </c>
      <c r="D638" s="439" t="s">
        <v>1121</v>
      </c>
      <c r="E638" s="463"/>
    </row>
    <row r="639" spans="2:5" x14ac:dyDescent="0.2">
      <c r="B639" s="431" t="s">
        <v>956</v>
      </c>
      <c r="C639" s="431" t="s">
        <v>588</v>
      </c>
      <c r="D639" s="439" t="s">
        <v>1122</v>
      </c>
      <c r="E639" s="463"/>
    </row>
    <row r="640" spans="2:5" x14ac:dyDescent="0.2">
      <c r="B640" s="431" t="s">
        <v>956</v>
      </c>
      <c r="C640" s="431" t="s">
        <v>588</v>
      </c>
      <c r="D640" s="439" t="s">
        <v>1123</v>
      </c>
      <c r="E640" s="463"/>
    </row>
    <row r="641" spans="2:5" x14ac:dyDescent="0.2">
      <c r="B641" s="431" t="s">
        <v>956</v>
      </c>
      <c r="C641" s="431" t="s">
        <v>588</v>
      </c>
      <c r="D641" s="439" t="s">
        <v>1124</v>
      </c>
      <c r="E641" s="463"/>
    </row>
    <row r="642" spans="2:5" x14ac:dyDescent="0.2">
      <c r="B642" s="431" t="s">
        <v>956</v>
      </c>
      <c r="C642" s="431" t="s">
        <v>588</v>
      </c>
      <c r="D642" s="439" t="s">
        <v>1125</v>
      </c>
      <c r="E642" s="463"/>
    </row>
    <row r="643" spans="2:5" x14ac:dyDescent="0.2">
      <c r="B643" s="431" t="s">
        <v>956</v>
      </c>
      <c r="C643" s="431" t="s">
        <v>588</v>
      </c>
      <c r="D643" s="439" t="s">
        <v>1126</v>
      </c>
      <c r="E643" s="463"/>
    </row>
    <row r="644" spans="2:5" x14ac:dyDescent="0.2">
      <c r="B644" s="431" t="s">
        <v>956</v>
      </c>
      <c r="C644" s="431" t="s">
        <v>588</v>
      </c>
      <c r="D644" s="439" t="s">
        <v>1127</v>
      </c>
      <c r="E644" s="463"/>
    </row>
    <row r="645" spans="2:5" x14ac:dyDescent="0.2">
      <c r="B645" s="431" t="s">
        <v>956</v>
      </c>
      <c r="C645" s="431" t="s">
        <v>588</v>
      </c>
      <c r="D645" s="439" t="s">
        <v>1128</v>
      </c>
      <c r="E645" s="463"/>
    </row>
    <row r="646" spans="2:5" x14ac:dyDescent="0.2">
      <c r="B646" s="431" t="s">
        <v>956</v>
      </c>
      <c r="C646" s="431" t="s">
        <v>588</v>
      </c>
      <c r="D646" s="439" t="s">
        <v>1129</v>
      </c>
      <c r="E646" s="463"/>
    </row>
    <row r="647" spans="2:5" x14ac:dyDescent="0.2">
      <c r="B647" s="431" t="s">
        <v>956</v>
      </c>
      <c r="C647" s="431" t="s">
        <v>588</v>
      </c>
      <c r="D647" s="439" t="s">
        <v>1130</v>
      </c>
      <c r="E647" s="463"/>
    </row>
    <row r="648" spans="2:5" x14ac:dyDescent="0.2">
      <c r="B648" s="431" t="s">
        <v>956</v>
      </c>
      <c r="C648" s="431" t="s">
        <v>588</v>
      </c>
      <c r="D648" s="439" t="s">
        <v>1131</v>
      </c>
      <c r="E648" s="463"/>
    </row>
    <row r="649" spans="2:5" x14ac:dyDescent="0.2">
      <c r="B649" s="431" t="s">
        <v>956</v>
      </c>
      <c r="C649" s="431" t="s">
        <v>588</v>
      </c>
      <c r="D649" s="439" t="s">
        <v>1132</v>
      </c>
      <c r="E649" s="463"/>
    </row>
    <row r="650" spans="2:5" x14ac:dyDescent="0.2">
      <c r="B650" s="431" t="s">
        <v>956</v>
      </c>
      <c r="C650" s="431" t="s">
        <v>588</v>
      </c>
      <c r="D650" s="439" t="s">
        <v>1133</v>
      </c>
      <c r="E650" s="463"/>
    </row>
    <row r="651" spans="2:5" x14ac:dyDescent="0.2">
      <c r="B651" s="431" t="s">
        <v>956</v>
      </c>
      <c r="C651" s="431" t="s">
        <v>588</v>
      </c>
      <c r="D651" s="439" t="s">
        <v>1134</v>
      </c>
      <c r="E651" s="463"/>
    </row>
    <row r="652" spans="2:5" x14ac:dyDescent="0.2">
      <c r="B652" s="431" t="s">
        <v>956</v>
      </c>
      <c r="C652" s="431" t="s">
        <v>588</v>
      </c>
      <c r="D652" s="439" t="s">
        <v>1135</v>
      </c>
      <c r="E652" s="463"/>
    </row>
    <row r="653" spans="2:5" x14ac:dyDescent="0.2">
      <c r="B653" s="431" t="s">
        <v>956</v>
      </c>
      <c r="C653" s="431" t="s">
        <v>588</v>
      </c>
      <c r="D653" s="439" t="s">
        <v>1136</v>
      </c>
      <c r="E653" s="463"/>
    </row>
    <row r="654" spans="2:5" x14ac:dyDescent="0.2">
      <c r="B654" s="431" t="s">
        <v>956</v>
      </c>
      <c r="C654" s="431" t="s">
        <v>588</v>
      </c>
      <c r="D654" s="439" t="s">
        <v>1137</v>
      </c>
      <c r="E654" s="463"/>
    </row>
    <row r="655" spans="2:5" x14ac:dyDescent="0.2">
      <c r="B655" s="431" t="s">
        <v>956</v>
      </c>
      <c r="C655" s="431" t="s">
        <v>588</v>
      </c>
      <c r="D655" s="439" t="s">
        <v>1138</v>
      </c>
      <c r="E655" s="463"/>
    </row>
    <row r="656" spans="2:5" x14ac:dyDescent="0.2">
      <c r="B656" s="431" t="s">
        <v>956</v>
      </c>
      <c r="C656" s="431" t="s">
        <v>588</v>
      </c>
      <c r="D656" s="439" t="s">
        <v>1139</v>
      </c>
      <c r="E656" s="463"/>
    </row>
    <row r="657" spans="2:5" x14ac:dyDescent="0.2">
      <c r="B657" s="431" t="s">
        <v>956</v>
      </c>
      <c r="C657" s="431" t="s">
        <v>588</v>
      </c>
      <c r="D657" s="439" t="s">
        <v>1140</v>
      </c>
      <c r="E657" s="463"/>
    </row>
    <row r="658" spans="2:5" x14ac:dyDescent="0.2">
      <c r="B658" s="431" t="s">
        <v>956</v>
      </c>
      <c r="C658" s="431" t="s">
        <v>588</v>
      </c>
      <c r="D658" s="439" t="s">
        <v>1141</v>
      </c>
      <c r="E658" s="463"/>
    </row>
    <row r="659" spans="2:5" x14ac:dyDescent="0.2">
      <c r="B659" s="431" t="s">
        <v>956</v>
      </c>
      <c r="C659" s="431" t="s">
        <v>588</v>
      </c>
      <c r="D659" s="439" t="s">
        <v>1142</v>
      </c>
      <c r="E659" s="463"/>
    </row>
    <row r="660" spans="2:5" x14ac:dyDescent="0.2">
      <c r="B660" s="431" t="s">
        <v>956</v>
      </c>
      <c r="C660" s="431" t="s">
        <v>588</v>
      </c>
      <c r="D660" s="439" t="s">
        <v>1143</v>
      </c>
      <c r="E660" s="463"/>
    </row>
    <row r="661" spans="2:5" x14ac:dyDescent="0.2">
      <c r="B661" s="431" t="s">
        <v>956</v>
      </c>
      <c r="C661" s="431" t="s">
        <v>588</v>
      </c>
      <c r="D661" s="439" t="s">
        <v>1144</v>
      </c>
      <c r="E661" s="463"/>
    </row>
    <row r="662" spans="2:5" x14ac:dyDescent="0.2">
      <c r="B662" s="431" t="s">
        <v>956</v>
      </c>
      <c r="C662" s="431" t="s">
        <v>588</v>
      </c>
      <c r="D662" s="439" t="s">
        <v>1145</v>
      </c>
      <c r="E662" s="463"/>
    </row>
    <row r="663" spans="2:5" x14ac:dyDescent="0.2">
      <c r="B663" s="431" t="s">
        <v>956</v>
      </c>
      <c r="C663" s="431" t="s">
        <v>588</v>
      </c>
      <c r="D663" s="439" t="s">
        <v>1146</v>
      </c>
      <c r="E663" s="463"/>
    </row>
    <row r="664" spans="2:5" x14ac:dyDescent="0.2">
      <c r="B664" s="431" t="s">
        <v>956</v>
      </c>
      <c r="C664" s="431" t="s">
        <v>588</v>
      </c>
      <c r="D664" s="439" t="s">
        <v>1147</v>
      </c>
      <c r="E664" s="463"/>
    </row>
    <row r="665" spans="2:5" x14ac:dyDescent="0.2">
      <c r="B665" s="431" t="s">
        <v>956</v>
      </c>
      <c r="C665" s="431" t="s">
        <v>588</v>
      </c>
      <c r="D665" s="439" t="s">
        <v>1148</v>
      </c>
      <c r="E665" s="463"/>
    </row>
    <row r="666" spans="2:5" x14ac:dyDescent="0.2">
      <c r="B666" s="431" t="s">
        <v>956</v>
      </c>
      <c r="C666" s="431" t="s">
        <v>588</v>
      </c>
      <c r="D666" s="439" t="s">
        <v>1149</v>
      </c>
      <c r="E666" s="463"/>
    </row>
    <row r="667" spans="2:5" x14ac:dyDescent="0.2">
      <c r="B667" s="431" t="s">
        <v>956</v>
      </c>
      <c r="C667" s="431" t="s">
        <v>588</v>
      </c>
      <c r="D667" s="439" t="s">
        <v>1150</v>
      </c>
      <c r="E667" s="463"/>
    </row>
    <row r="668" spans="2:5" x14ac:dyDescent="0.2">
      <c r="B668" s="431" t="s">
        <v>956</v>
      </c>
      <c r="C668" s="431" t="s">
        <v>588</v>
      </c>
      <c r="D668" s="439" t="s">
        <v>1151</v>
      </c>
      <c r="E668" s="463"/>
    </row>
    <row r="669" spans="2:5" x14ac:dyDescent="0.2">
      <c r="B669" s="431" t="s">
        <v>956</v>
      </c>
      <c r="C669" s="431" t="s">
        <v>588</v>
      </c>
      <c r="D669" s="439" t="s">
        <v>1152</v>
      </c>
      <c r="E669" s="463"/>
    </row>
    <row r="670" spans="2:5" x14ac:dyDescent="0.2">
      <c r="B670" s="431" t="s">
        <v>956</v>
      </c>
      <c r="C670" s="431" t="s">
        <v>588</v>
      </c>
      <c r="D670" s="439" t="s">
        <v>1153</v>
      </c>
      <c r="E670" s="463"/>
    </row>
    <row r="671" spans="2:5" x14ac:dyDescent="0.2">
      <c r="B671" s="431" t="s">
        <v>956</v>
      </c>
      <c r="C671" s="431" t="s">
        <v>588</v>
      </c>
      <c r="D671" s="439" t="s">
        <v>1154</v>
      </c>
      <c r="E671" s="463"/>
    </row>
    <row r="672" spans="2:5" x14ac:dyDescent="0.2">
      <c r="B672" s="431" t="s">
        <v>956</v>
      </c>
      <c r="C672" s="431" t="s">
        <v>588</v>
      </c>
      <c r="D672" s="439" t="s">
        <v>1155</v>
      </c>
      <c r="E672" s="463"/>
    </row>
    <row r="673" spans="2:5" x14ac:dyDescent="0.2">
      <c r="B673" s="431" t="s">
        <v>956</v>
      </c>
      <c r="C673" s="431" t="s">
        <v>588</v>
      </c>
      <c r="D673" s="439" t="s">
        <v>1156</v>
      </c>
      <c r="E673" s="463"/>
    </row>
    <row r="674" spans="2:5" x14ac:dyDescent="0.2">
      <c r="B674" s="431" t="s">
        <v>956</v>
      </c>
      <c r="C674" s="431" t="s">
        <v>588</v>
      </c>
      <c r="D674" s="439" t="s">
        <v>1157</v>
      </c>
      <c r="E674" s="463"/>
    </row>
    <row r="675" spans="2:5" x14ac:dyDescent="0.2">
      <c r="B675" s="431" t="s">
        <v>956</v>
      </c>
      <c r="C675" s="431" t="s">
        <v>588</v>
      </c>
      <c r="D675" s="439" t="s">
        <v>1158</v>
      </c>
      <c r="E675" s="463"/>
    </row>
    <row r="676" spans="2:5" x14ac:dyDescent="0.2">
      <c r="B676" s="431" t="s">
        <v>956</v>
      </c>
      <c r="C676" s="431" t="s">
        <v>588</v>
      </c>
      <c r="D676" s="439" t="s">
        <v>1159</v>
      </c>
      <c r="E676" s="463"/>
    </row>
    <row r="677" spans="2:5" x14ac:dyDescent="0.2">
      <c r="B677" s="431" t="s">
        <v>956</v>
      </c>
      <c r="C677" s="431" t="s">
        <v>588</v>
      </c>
      <c r="D677" s="439" t="s">
        <v>1160</v>
      </c>
      <c r="E677" s="463"/>
    </row>
    <row r="678" spans="2:5" x14ac:dyDescent="0.2">
      <c r="B678" s="431" t="s">
        <v>956</v>
      </c>
      <c r="C678" s="431" t="s">
        <v>588</v>
      </c>
      <c r="D678" s="439" t="s">
        <v>1161</v>
      </c>
      <c r="E678" s="463"/>
    </row>
    <row r="679" spans="2:5" x14ac:dyDescent="0.2">
      <c r="B679" s="431" t="s">
        <v>956</v>
      </c>
      <c r="C679" s="431" t="s">
        <v>588</v>
      </c>
      <c r="D679" s="439" t="s">
        <v>1162</v>
      </c>
      <c r="E679" s="463"/>
    </row>
    <row r="680" spans="2:5" x14ac:dyDescent="0.2">
      <c r="B680" s="431" t="s">
        <v>956</v>
      </c>
      <c r="C680" s="431" t="s">
        <v>588</v>
      </c>
      <c r="D680" s="439" t="s">
        <v>1163</v>
      </c>
      <c r="E680" s="463"/>
    </row>
    <row r="681" spans="2:5" x14ac:dyDescent="0.2">
      <c r="B681" s="431" t="s">
        <v>956</v>
      </c>
      <c r="C681" s="431" t="s">
        <v>588</v>
      </c>
      <c r="D681" s="439" t="s">
        <v>1164</v>
      </c>
      <c r="E681" s="463"/>
    </row>
    <row r="682" spans="2:5" x14ac:dyDescent="0.2">
      <c r="B682" s="431" t="s">
        <v>956</v>
      </c>
      <c r="C682" s="431" t="s">
        <v>588</v>
      </c>
      <c r="D682" s="439" t="s">
        <v>1165</v>
      </c>
      <c r="E682" s="463"/>
    </row>
    <row r="683" spans="2:5" x14ac:dyDescent="0.2">
      <c r="B683" s="431" t="s">
        <v>956</v>
      </c>
      <c r="C683" s="431" t="s">
        <v>588</v>
      </c>
      <c r="D683" s="439" t="s">
        <v>1166</v>
      </c>
      <c r="E683" s="463"/>
    </row>
    <row r="684" spans="2:5" x14ac:dyDescent="0.2">
      <c r="B684" s="431" t="s">
        <v>956</v>
      </c>
      <c r="C684" s="431" t="s">
        <v>588</v>
      </c>
      <c r="D684" s="439" t="s">
        <v>1167</v>
      </c>
      <c r="E684" s="463"/>
    </row>
    <row r="685" spans="2:5" x14ac:dyDescent="0.2">
      <c r="B685" s="431" t="s">
        <v>956</v>
      </c>
      <c r="C685" s="431" t="s">
        <v>588</v>
      </c>
      <c r="D685" s="439" t="s">
        <v>1168</v>
      </c>
      <c r="E685" s="463"/>
    </row>
    <row r="686" spans="2:5" x14ac:dyDescent="0.2">
      <c r="B686" s="431" t="s">
        <v>956</v>
      </c>
      <c r="C686" s="431" t="s">
        <v>588</v>
      </c>
      <c r="D686" s="439" t="s">
        <v>1169</v>
      </c>
      <c r="E686" s="463"/>
    </row>
    <row r="687" spans="2:5" x14ac:dyDescent="0.2">
      <c r="B687" s="431" t="s">
        <v>956</v>
      </c>
      <c r="C687" s="431" t="s">
        <v>588</v>
      </c>
      <c r="D687" s="439" t="s">
        <v>1170</v>
      </c>
      <c r="E687" s="463"/>
    </row>
    <row r="688" spans="2:5" x14ac:dyDescent="0.2">
      <c r="B688" s="431" t="s">
        <v>956</v>
      </c>
      <c r="C688" s="431" t="s">
        <v>588</v>
      </c>
      <c r="D688" s="439" t="s">
        <v>1171</v>
      </c>
      <c r="E688" s="463"/>
    </row>
    <row r="689" spans="2:5" x14ac:dyDescent="0.2">
      <c r="B689" s="431" t="s">
        <v>956</v>
      </c>
      <c r="C689" s="431" t="s">
        <v>588</v>
      </c>
      <c r="D689" s="439" t="s">
        <v>1172</v>
      </c>
      <c r="E689" s="463"/>
    </row>
    <row r="690" spans="2:5" x14ac:dyDescent="0.2">
      <c r="B690" s="431" t="s">
        <v>956</v>
      </c>
      <c r="C690" s="431" t="s">
        <v>588</v>
      </c>
      <c r="D690" s="439" t="s">
        <v>1173</v>
      </c>
      <c r="E690" s="463"/>
    </row>
    <row r="691" spans="2:5" x14ac:dyDescent="0.2">
      <c r="B691" s="431" t="s">
        <v>956</v>
      </c>
      <c r="C691" s="431" t="s">
        <v>588</v>
      </c>
      <c r="D691" s="439" t="s">
        <v>1174</v>
      </c>
      <c r="E691" s="463"/>
    </row>
    <row r="692" spans="2:5" x14ac:dyDescent="0.2">
      <c r="B692" s="431" t="s">
        <v>956</v>
      </c>
      <c r="C692" s="431" t="s">
        <v>588</v>
      </c>
      <c r="D692" s="439" t="s">
        <v>1175</v>
      </c>
      <c r="E692" s="463"/>
    </row>
    <row r="693" spans="2:5" x14ac:dyDescent="0.2">
      <c r="B693" s="431" t="s">
        <v>956</v>
      </c>
      <c r="C693" s="431" t="s">
        <v>588</v>
      </c>
      <c r="D693" s="439" t="s">
        <v>1176</v>
      </c>
      <c r="E693" s="463"/>
    </row>
    <row r="694" spans="2:5" x14ac:dyDescent="0.2">
      <c r="B694" s="431" t="s">
        <v>956</v>
      </c>
      <c r="C694" s="431" t="s">
        <v>588</v>
      </c>
      <c r="D694" s="439" t="s">
        <v>1177</v>
      </c>
      <c r="E694" s="463"/>
    </row>
    <row r="695" spans="2:5" x14ac:dyDescent="0.2">
      <c r="B695" s="431" t="s">
        <v>956</v>
      </c>
      <c r="C695" s="431" t="s">
        <v>588</v>
      </c>
      <c r="D695" s="439" t="s">
        <v>1178</v>
      </c>
      <c r="E695" s="463"/>
    </row>
    <row r="696" spans="2:5" x14ac:dyDescent="0.2">
      <c r="B696" s="431" t="s">
        <v>956</v>
      </c>
      <c r="C696" s="431" t="s">
        <v>588</v>
      </c>
      <c r="D696" s="439" t="s">
        <v>1179</v>
      </c>
      <c r="E696" s="463"/>
    </row>
    <row r="697" spans="2:5" x14ac:dyDescent="0.2">
      <c r="B697" s="431" t="s">
        <v>956</v>
      </c>
      <c r="C697" s="431" t="s">
        <v>588</v>
      </c>
      <c r="D697" s="439" t="s">
        <v>1180</v>
      </c>
      <c r="E697" s="463"/>
    </row>
    <row r="698" spans="2:5" x14ac:dyDescent="0.2">
      <c r="B698" s="431" t="s">
        <v>956</v>
      </c>
      <c r="C698" s="431" t="s">
        <v>588</v>
      </c>
      <c r="D698" s="439" t="s">
        <v>1181</v>
      </c>
      <c r="E698" s="463"/>
    </row>
    <row r="699" spans="2:5" x14ac:dyDescent="0.2">
      <c r="B699" s="431" t="s">
        <v>956</v>
      </c>
      <c r="C699" s="431" t="s">
        <v>588</v>
      </c>
      <c r="D699" s="439" t="s">
        <v>1182</v>
      </c>
      <c r="E699" s="463"/>
    </row>
    <row r="700" spans="2:5" x14ac:dyDescent="0.2">
      <c r="B700" s="431" t="s">
        <v>956</v>
      </c>
      <c r="C700" s="431" t="s">
        <v>588</v>
      </c>
      <c r="D700" s="439" t="s">
        <v>1183</v>
      </c>
      <c r="E700" s="463"/>
    </row>
    <row r="701" spans="2:5" x14ac:dyDescent="0.2">
      <c r="B701" s="431" t="s">
        <v>956</v>
      </c>
      <c r="C701" s="431" t="s">
        <v>588</v>
      </c>
      <c r="D701" s="439" t="s">
        <v>1184</v>
      </c>
      <c r="E701" s="463"/>
    </row>
    <row r="702" spans="2:5" x14ac:dyDescent="0.2">
      <c r="B702" s="431" t="s">
        <v>956</v>
      </c>
      <c r="C702" s="431" t="s">
        <v>588</v>
      </c>
      <c r="D702" s="439" t="s">
        <v>1185</v>
      </c>
      <c r="E702" s="463"/>
    </row>
    <row r="703" spans="2:5" x14ac:dyDescent="0.2">
      <c r="B703" s="431" t="s">
        <v>956</v>
      </c>
      <c r="C703" s="431" t="s">
        <v>588</v>
      </c>
      <c r="D703" s="439" t="s">
        <v>1186</v>
      </c>
      <c r="E703" s="463"/>
    </row>
    <row r="704" spans="2:5" x14ac:dyDescent="0.2">
      <c r="B704" s="431" t="s">
        <v>956</v>
      </c>
      <c r="C704" s="431" t="s">
        <v>588</v>
      </c>
      <c r="D704" s="439" t="s">
        <v>1187</v>
      </c>
      <c r="E704" s="463"/>
    </row>
    <row r="705" spans="2:5" x14ac:dyDescent="0.2">
      <c r="B705" s="431" t="s">
        <v>956</v>
      </c>
      <c r="C705" s="431" t="s">
        <v>588</v>
      </c>
      <c r="D705" s="439" t="s">
        <v>1188</v>
      </c>
      <c r="E705" s="463"/>
    </row>
    <row r="706" spans="2:5" x14ac:dyDescent="0.2">
      <c r="B706" s="431" t="s">
        <v>956</v>
      </c>
      <c r="C706" s="431" t="s">
        <v>588</v>
      </c>
      <c r="D706" s="439" t="s">
        <v>1189</v>
      </c>
      <c r="E706" s="463"/>
    </row>
    <row r="707" spans="2:5" x14ac:dyDescent="0.2">
      <c r="B707" s="431" t="s">
        <v>956</v>
      </c>
      <c r="C707" s="431" t="s">
        <v>588</v>
      </c>
      <c r="D707" s="439" t="s">
        <v>1190</v>
      </c>
      <c r="E707" s="463"/>
    </row>
    <row r="708" spans="2:5" x14ac:dyDescent="0.2">
      <c r="B708" s="431" t="s">
        <v>956</v>
      </c>
      <c r="C708" s="431" t="s">
        <v>588</v>
      </c>
      <c r="D708" s="439" t="s">
        <v>1191</v>
      </c>
      <c r="E708" s="463"/>
    </row>
    <row r="709" spans="2:5" x14ac:dyDescent="0.2">
      <c r="B709" s="431" t="s">
        <v>956</v>
      </c>
      <c r="C709" s="431" t="s">
        <v>588</v>
      </c>
      <c r="D709" s="439" t="s">
        <v>1192</v>
      </c>
      <c r="E709" s="463"/>
    </row>
    <row r="710" spans="2:5" x14ac:dyDescent="0.2">
      <c r="B710" s="431" t="s">
        <v>956</v>
      </c>
      <c r="C710" s="431" t="s">
        <v>588</v>
      </c>
      <c r="D710" s="439" t="s">
        <v>1193</v>
      </c>
      <c r="E710" s="463"/>
    </row>
    <row r="711" spans="2:5" x14ac:dyDescent="0.2">
      <c r="B711" s="431" t="s">
        <v>956</v>
      </c>
      <c r="C711" s="431" t="s">
        <v>588</v>
      </c>
      <c r="D711" s="439" t="s">
        <v>1194</v>
      </c>
      <c r="E711" s="463"/>
    </row>
    <row r="712" spans="2:5" x14ac:dyDescent="0.2">
      <c r="B712" s="431" t="s">
        <v>956</v>
      </c>
      <c r="C712" s="431" t="s">
        <v>588</v>
      </c>
      <c r="D712" s="439" t="s">
        <v>1195</v>
      </c>
      <c r="E712" s="463"/>
    </row>
    <row r="713" spans="2:5" x14ac:dyDescent="0.2">
      <c r="B713" s="431" t="s">
        <v>956</v>
      </c>
      <c r="C713" s="431" t="s">
        <v>588</v>
      </c>
      <c r="D713" s="439" t="s">
        <v>1196</v>
      </c>
      <c r="E713" s="463"/>
    </row>
    <row r="714" spans="2:5" x14ac:dyDescent="0.2">
      <c r="B714" s="431" t="s">
        <v>959</v>
      </c>
      <c r="C714" s="431" t="s">
        <v>588</v>
      </c>
      <c r="D714" s="439" t="s">
        <v>199</v>
      </c>
      <c r="E714" s="457">
        <f>+F2_Performance!C10</f>
        <v>0</v>
      </c>
    </row>
    <row r="715" spans="2:5" x14ac:dyDescent="0.2">
      <c r="B715" s="431" t="s">
        <v>959</v>
      </c>
      <c r="C715" s="431" t="s">
        <v>588</v>
      </c>
      <c r="D715" s="439" t="s">
        <v>200</v>
      </c>
      <c r="E715" s="467">
        <f>+F2_Performance!C11</f>
        <v>0</v>
      </c>
    </row>
    <row r="716" spans="2:5" x14ac:dyDescent="0.2">
      <c r="B716" s="431" t="s">
        <v>959</v>
      </c>
      <c r="C716" s="431" t="s">
        <v>588</v>
      </c>
      <c r="D716" s="439" t="s">
        <v>204</v>
      </c>
      <c r="E716" s="468">
        <f>+F2_Performance!C14</f>
        <v>0</v>
      </c>
    </row>
    <row r="717" spans="2:5" x14ac:dyDescent="0.2">
      <c r="B717" s="431" t="s">
        <v>959</v>
      </c>
      <c r="C717" s="431" t="s">
        <v>588</v>
      </c>
      <c r="D717" s="439" t="s">
        <v>205</v>
      </c>
      <c r="E717" s="468">
        <f>+F2_Performance!C15</f>
        <v>0</v>
      </c>
    </row>
    <row r="718" spans="2:5" x14ac:dyDescent="0.2">
      <c r="B718" s="431" t="s">
        <v>959</v>
      </c>
      <c r="C718" s="431" t="s">
        <v>588</v>
      </c>
      <c r="D718" s="439" t="s">
        <v>206</v>
      </c>
      <c r="E718" s="458">
        <f>+F2_Performance!C16</f>
        <v>0</v>
      </c>
    </row>
    <row r="719" spans="2:5" x14ac:dyDescent="0.2">
      <c r="B719" s="431" t="s">
        <v>959</v>
      </c>
      <c r="C719" s="431" t="s">
        <v>588</v>
      </c>
      <c r="D719" s="439" t="s">
        <v>207</v>
      </c>
      <c r="E719" s="458">
        <f>+F2_Performance!C17</f>
        <v>0</v>
      </c>
    </row>
    <row r="720" spans="2:5" x14ac:dyDescent="0.2">
      <c r="B720" s="431" t="s">
        <v>959</v>
      </c>
      <c r="C720" s="431" t="s">
        <v>588</v>
      </c>
      <c r="D720" s="439" t="s">
        <v>208</v>
      </c>
      <c r="E720" s="458">
        <f>+F2_Performance!C18</f>
        <v>0</v>
      </c>
    </row>
    <row r="721" spans="1:5" x14ac:dyDescent="0.2">
      <c r="B721" s="431" t="s">
        <v>959</v>
      </c>
      <c r="C721" s="431" t="s">
        <v>588</v>
      </c>
      <c r="D721" s="439" t="s">
        <v>209</v>
      </c>
      <c r="E721" s="458">
        <f>+F2_Performance!C19</f>
        <v>0</v>
      </c>
    </row>
    <row r="722" spans="1:5" x14ac:dyDescent="0.2">
      <c r="B722" s="431" t="s">
        <v>959</v>
      </c>
      <c r="C722" s="431" t="s">
        <v>588</v>
      </c>
      <c r="D722" s="439" t="s">
        <v>210</v>
      </c>
      <c r="E722" s="468">
        <f>+F2_Performance!C22</f>
        <v>0</v>
      </c>
    </row>
    <row r="723" spans="1:5" x14ac:dyDescent="0.2">
      <c r="B723" s="431" t="s">
        <v>959</v>
      </c>
      <c r="C723" s="431" t="s">
        <v>588</v>
      </c>
      <c r="D723" s="439" t="s">
        <v>211</v>
      </c>
      <c r="E723" s="468">
        <f>+F2_Performance!C23</f>
        <v>0</v>
      </c>
    </row>
    <row r="724" spans="1:5" x14ac:dyDescent="0.2">
      <c r="B724" s="431" t="s">
        <v>959</v>
      </c>
      <c r="C724" s="431" t="s">
        <v>588</v>
      </c>
      <c r="D724" s="439" t="s">
        <v>201</v>
      </c>
      <c r="E724" s="458">
        <f>+F2_Performance!C24</f>
        <v>0</v>
      </c>
    </row>
    <row r="725" spans="1:5" x14ac:dyDescent="0.2">
      <c r="B725" s="431" t="s">
        <v>959</v>
      </c>
      <c r="C725" s="431" t="s">
        <v>588</v>
      </c>
      <c r="D725" s="439" t="s">
        <v>202</v>
      </c>
      <c r="E725" s="458">
        <f>+F2_Performance!C25</f>
        <v>0</v>
      </c>
    </row>
    <row r="726" spans="1:5" x14ac:dyDescent="0.2">
      <c r="B726" s="431" t="s">
        <v>959</v>
      </c>
      <c r="C726" s="431" t="s">
        <v>588</v>
      </c>
      <c r="D726" s="439" t="s">
        <v>212</v>
      </c>
      <c r="E726" s="456">
        <f>+F2_Performance!C28</f>
        <v>0</v>
      </c>
    </row>
    <row r="727" spans="1:5" x14ac:dyDescent="0.2">
      <c r="B727" s="431" t="s">
        <v>959</v>
      </c>
      <c r="C727" s="431" t="s">
        <v>588</v>
      </c>
      <c r="D727" s="439" t="s">
        <v>214</v>
      </c>
      <c r="E727" s="456">
        <f>+F2_Performance!C29</f>
        <v>0</v>
      </c>
    </row>
    <row r="728" spans="1:5" x14ac:dyDescent="0.2">
      <c r="B728" s="431" t="s">
        <v>959</v>
      </c>
      <c r="C728" s="431" t="s">
        <v>588</v>
      </c>
      <c r="D728" s="439" t="s">
        <v>215</v>
      </c>
      <c r="E728" s="456">
        <f>+F2_Performance!C30</f>
        <v>0</v>
      </c>
    </row>
    <row r="729" spans="1:5" x14ac:dyDescent="0.2">
      <c r="B729" s="431" t="s">
        <v>959</v>
      </c>
      <c r="C729" s="431" t="s">
        <v>588</v>
      </c>
      <c r="D729" s="439" t="s">
        <v>213</v>
      </c>
      <c r="E729" s="456">
        <f>+F2_Performance!C31</f>
        <v>0</v>
      </c>
    </row>
    <row r="730" spans="1:5" x14ac:dyDescent="0.2">
      <c r="B730" s="431" t="s">
        <v>959</v>
      </c>
      <c r="C730" s="431" t="s">
        <v>588</v>
      </c>
      <c r="D730" s="439" t="s">
        <v>218</v>
      </c>
      <c r="E730" s="468">
        <f>+F2_Performance!C32</f>
        <v>0</v>
      </c>
    </row>
    <row r="731" spans="1:5" x14ac:dyDescent="0.2">
      <c r="B731" s="431" t="s">
        <v>959</v>
      </c>
      <c r="C731" s="431" t="s">
        <v>588</v>
      </c>
      <c r="D731" s="439" t="s">
        <v>217</v>
      </c>
      <c r="E731" s="468">
        <f>+F2_Performance!C33</f>
        <v>0</v>
      </c>
    </row>
    <row r="732" spans="1:5" x14ac:dyDescent="0.2">
      <c r="B732" s="431" t="s">
        <v>959</v>
      </c>
      <c r="C732" s="431" t="s">
        <v>588</v>
      </c>
      <c r="D732" s="439" t="s">
        <v>216</v>
      </c>
      <c r="E732" s="468">
        <f>+F2_Performance!C34</f>
        <v>0</v>
      </c>
    </row>
    <row r="733" spans="1:5" x14ac:dyDescent="0.2">
      <c r="B733" s="431" t="s">
        <v>959</v>
      </c>
      <c r="C733" s="431" t="s">
        <v>588</v>
      </c>
      <c r="D733" s="439" t="s">
        <v>219</v>
      </c>
      <c r="E733" s="456">
        <f>+F2_Performance!C36</f>
        <v>0</v>
      </c>
    </row>
    <row r="734" spans="1:5" x14ac:dyDescent="0.2">
      <c r="B734" s="431" t="s">
        <v>959</v>
      </c>
      <c r="C734" s="431" t="s">
        <v>588</v>
      </c>
      <c r="D734" s="439" t="s">
        <v>220</v>
      </c>
      <c r="E734" s="456">
        <f>+F2_Performance!C37</f>
        <v>0</v>
      </c>
    </row>
    <row r="735" spans="1:5" x14ac:dyDescent="0.2">
      <c r="B735" s="431" t="s">
        <v>959</v>
      </c>
      <c r="C735" s="431" t="s">
        <v>588</v>
      </c>
      <c r="D735" s="439" t="s">
        <v>221</v>
      </c>
      <c r="E735" s="456">
        <f>+F2_Performance!C38</f>
        <v>0</v>
      </c>
    </row>
    <row r="736" spans="1:5" x14ac:dyDescent="0.2">
      <c r="A736" s="433"/>
      <c r="B736" s="431" t="s">
        <v>959</v>
      </c>
      <c r="C736" s="431" t="s">
        <v>960</v>
      </c>
      <c r="D736" s="439" t="s">
        <v>1197</v>
      </c>
      <c r="E736" s="463">
        <f>+F3_HeatRates!C11</f>
        <v>0</v>
      </c>
    </row>
    <row r="737" spans="1:5" x14ac:dyDescent="0.2">
      <c r="A737" s="433"/>
      <c r="B737" s="431" t="s">
        <v>959</v>
      </c>
      <c r="C737" s="431" t="s">
        <v>960</v>
      </c>
      <c r="D737" s="439" t="s">
        <v>1198</v>
      </c>
      <c r="E737" s="463">
        <f>+F3_HeatRates!C12</f>
        <v>0</v>
      </c>
    </row>
    <row r="738" spans="1:5" x14ac:dyDescent="0.2">
      <c r="A738" s="433"/>
      <c r="B738" s="431" t="s">
        <v>959</v>
      </c>
      <c r="C738" s="431" t="s">
        <v>960</v>
      </c>
      <c r="D738" s="439" t="s">
        <v>1199</v>
      </c>
      <c r="E738" s="463">
        <f>+F3_HeatRates!C13</f>
        <v>0</v>
      </c>
    </row>
    <row r="739" spans="1:5" x14ac:dyDescent="0.2">
      <c r="A739" s="433"/>
      <c r="B739" s="431" t="s">
        <v>959</v>
      </c>
      <c r="C739" s="431" t="s">
        <v>960</v>
      </c>
      <c r="D739" s="439" t="s">
        <v>1200</v>
      </c>
      <c r="E739" s="463">
        <f>+F3_HeatRates!C14</f>
        <v>0</v>
      </c>
    </row>
    <row r="740" spans="1:5" x14ac:dyDescent="0.2">
      <c r="A740" s="433"/>
      <c r="B740" s="431" t="s">
        <v>959</v>
      </c>
      <c r="C740" s="431" t="s">
        <v>960</v>
      </c>
      <c r="D740" s="439" t="s">
        <v>1201</v>
      </c>
      <c r="E740" s="463">
        <f>+F3_HeatRates!C15</f>
        <v>0</v>
      </c>
    </row>
    <row r="741" spans="1:5" x14ac:dyDescent="0.2">
      <c r="A741" s="433"/>
      <c r="B741" s="431" t="s">
        <v>959</v>
      </c>
      <c r="C741" s="431" t="s">
        <v>960</v>
      </c>
      <c r="D741" s="439" t="s">
        <v>1202</v>
      </c>
      <c r="E741" s="463">
        <f>+F3_HeatRates!D11</f>
        <v>0</v>
      </c>
    </row>
    <row r="742" spans="1:5" x14ac:dyDescent="0.2">
      <c r="A742" s="433"/>
      <c r="B742" s="431" t="s">
        <v>959</v>
      </c>
      <c r="C742" s="431" t="s">
        <v>960</v>
      </c>
      <c r="D742" s="439" t="s">
        <v>1203</v>
      </c>
      <c r="E742" s="463">
        <f>+F3_HeatRates!D12</f>
        <v>0</v>
      </c>
    </row>
    <row r="743" spans="1:5" x14ac:dyDescent="0.2">
      <c r="A743" s="433"/>
      <c r="B743" s="431" t="s">
        <v>959</v>
      </c>
      <c r="C743" s="431" t="s">
        <v>960</v>
      </c>
      <c r="D743" s="439" t="s">
        <v>1204</v>
      </c>
      <c r="E743" s="463">
        <f>+F3_HeatRates!D13</f>
        <v>0</v>
      </c>
    </row>
    <row r="744" spans="1:5" x14ac:dyDescent="0.2">
      <c r="A744" s="433"/>
      <c r="B744" s="431" t="s">
        <v>959</v>
      </c>
      <c r="C744" s="431" t="s">
        <v>960</v>
      </c>
      <c r="D744" s="439" t="s">
        <v>1205</v>
      </c>
      <c r="E744" s="463">
        <f>+F3_HeatRates!D14</f>
        <v>0</v>
      </c>
    </row>
    <row r="745" spans="1:5" x14ac:dyDescent="0.2">
      <c r="A745" s="433"/>
      <c r="B745" s="431" t="s">
        <v>959</v>
      </c>
      <c r="C745" s="431" t="s">
        <v>960</v>
      </c>
      <c r="D745" s="439" t="s">
        <v>1206</v>
      </c>
      <c r="E745" s="463">
        <f>+F3_HeatRates!D15</f>
        <v>0</v>
      </c>
    </row>
    <row r="746" spans="1:5" x14ac:dyDescent="0.2">
      <c r="A746" s="433"/>
      <c r="B746" s="431" t="s">
        <v>959</v>
      </c>
      <c r="C746" s="431" t="s">
        <v>960</v>
      </c>
      <c r="D746" s="439" t="s">
        <v>1207</v>
      </c>
      <c r="E746" s="463">
        <f>+F3_HeatRates!E11</f>
        <v>0</v>
      </c>
    </row>
    <row r="747" spans="1:5" x14ac:dyDescent="0.2">
      <c r="A747" s="433"/>
      <c r="B747" s="431" t="s">
        <v>959</v>
      </c>
      <c r="C747" s="431" t="s">
        <v>960</v>
      </c>
      <c r="D747" s="439" t="s">
        <v>1208</v>
      </c>
      <c r="E747" s="463">
        <f>+F3_HeatRates!E12</f>
        <v>0</v>
      </c>
    </row>
    <row r="748" spans="1:5" x14ac:dyDescent="0.2">
      <c r="A748" s="433"/>
      <c r="B748" s="431" t="s">
        <v>959</v>
      </c>
      <c r="C748" s="431" t="s">
        <v>960</v>
      </c>
      <c r="D748" s="439" t="s">
        <v>1209</v>
      </c>
      <c r="E748" s="463">
        <f>+F3_HeatRates!E13</f>
        <v>0</v>
      </c>
    </row>
    <row r="749" spans="1:5" x14ac:dyDescent="0.2">
      <c r="A749" s="433"/>
      <c r="B749" s="431" t="s">
        <v>959</v>
      </c>
      <c r="C749" s="431" t="s">
        <v>960</v>
      </c>
      <c r="D749" s="439" t="s">
        <v>1210</v>
      </c>
      <c r="E749" s="463">
        <f>+F3_HeatRates!E14</f>
        <v>0</v>
      </c>
    </row>
    <row r="750" spans="1:5" x14ac:dyDescent="0.2">
      <c r="A750" s="433"/>
      <c r="B750" s="431" t="s">
        <v>959</v>
      </c>
      <c r="C750" s="431" t="s">
        <v>960</v>
      </c>
      <c r="D750" s="439" t="s">
        <v>1211</v>
      </c>
      <c r="E750" s="463">
        <f>+F3_HeatRates!E15</f>
        <v>0</v>
      </c>
    </row>
    <row r="751" spans="1:5" x14ac:dyDescent="0.2">
      <c r="A751" s="433"/>
      <c r="B751" s="431" t="s">
        <v>959</v>
      </c>
      <c r="C751" s="431" t="s">
        <v>960</v>
      </c>
      <c r="D751" s="439" t="s">
        <v>1212</v>
      </c>
      <c r="E751" s="463">
        <f>+F3_HeatRates!F11</f>
        <v>0</v>
      </c>
    </row>
    <row r="752" spans="1:5" x14ac:dyDescent="0.2">
      <c r="A752" s="433"/>
      <c r="B752" s="431" t="s">
        <v>959</v>
      </c>
      <c r="C752" s="431" t="s">
        <v>960</v>
      </c>
      <c r="D752" s="439" t="s">
        <v>1213</v>
      </c>
      <c r="E752" s="463">
        <f>+F3_HeatRates!F12</f>
        <v>0</v>
      </c>
    </row>
    <row r="753" spans="1:5" x14ac:dyDescent="0.2">
      <c r="A753" s="433"/>
      <c r="B753" s="431" t="s">
        <v>959</v>
      </c>
      <c r="C753" s="431" t="s">
        <v>960</v>
      </c>
      <c r="D753" s="439" t="s">
        <v>1214</v>
      </c>
      <c r="E753" s="463">
        <f>+F3_HeatRates!F13</f>
        <v>0</v>
      </c>
    </row>
    <row r="754" spans="1:5" x14ac:dyDescent="0.2">
      <c r="A754" s="433"/>
      <c r="B754" s="431" t="s">
        <v>959</v>
      </c>
      <c r="C754" s="431" t="s">
        <v>960</v>
      </c>
      <c r="D754" s="439" t="s">
        <v>1215</v>
      </c>
      <c r="E754" s="463">
        <f>+F3_HeatRates!F14</f>
        <v>0</v>
      </c>
    </row>
    <row r="755" spans="1:5" x14ac:dyDescent="0.2">
      <c r="A755" s="433"/>
      <c r="B755" s="431" t="s">
        <v>959</v>
      </c>
      <c r="C755" s="431" t="s">
        <v>960</v>
      </c>
      <c r="D755" s="439" t="s">
        <v>1216</v>
      </c>
      <c r="E755" s="463">
        <f>+F3_HeatRates!F15</f>
        <v>0</v>
      </c>
    </row>
    <row r="756" spans="1:5" x14ac:dyDescent="0.2">
      <c r="A756" s="433"/>
      <c r="B756" s="431" t="s">
        <v>959</v>
      </c>
      <c r="C756" s="431" t="s">
        <v>960</v>
      </c>
      <c r="D756" s="439" t="s">
        <v>1217</v>
      </c>
      <c r="E756" s="463">
        <f>+F3_HeatRates!G11</f>
        <v>0</v>
      </c>
    </row>
    <row r="757" spans="1:5" x14ac:dyDescent="0.2">
      <c r="A757" s="433"/>
      <c r="B757" s="431" t="s">
        <v>959</v>
      </c>
      <c r="C757" s="431" t="s">
        <v>960</v>
      </c>
      <c r="D757" s="439" t="s">
        <v>1218</v>
      </c>
      <c r="E757" s="463">
        <f>+F3_HeatRates!G12</f>
        <v>0</v>
      </c>
    </row>
    <row r="758" spans="1:5" x14ac:dyDescent="0.2">
      <c r="A758" s="433"/>
      <c r="B758" s="431" t="s">
        <v>959</v>
      </c>
      <c r="C758" s="431" t="s">
        <v>960</v>
      </c>
      <c r="D758" s="439" t="s">
        <v>1219</v>
      </c>
      <c r="E758" s="463">
        <f>+F3_HeatRates!G13</f>
        <v>0</v>
      </c>
    </row>
    <row r="759" spans="1:5" x14ac:dyDescent="0.2">
      <c r="A759" s="433"/>
      <c r="B759" s="431" t="s">
        <v>959</v>
      </c>
      <c r="C759" s="431" t="s">
        <v>960</v>
      </c>
      <c r="D759" s="439" t="s">
        <v>1220</v>
      </c>
      <c r="E759" s="463">
        <f>+F3_HeatRates!G14</f>
        <v>0</v>
      </c>
    </row>
    <row r="760" spans="1:5" x14ac:dyDescent="0.2">
      <c r="A760" s="433"/>
      <c r="B760" s="431" t="s">
        <v>959</v>
      </c>
      <c r="C760" s="431" t="s">
        <v>960</v>
      </c>
      <c r="D760" s="439" t="s">
        <v>1221</v>
      </c>
      <c r="E760" s="463">
        <f>+F3_HeatRates!G15</f>
        <v>0</v>
      </c>
    </row>
    <row r="761" spans="1:5" x14ac:dyDescent="0.2">
      <c r="A761" s="433"/>
      <c r="B761" s="431" t="s">
        <v>959</v>
      </c>
      <c r="C761" s="431" t="s">
        <v>960</v>
      </c>
      <c r="D761" s="439" t="s">
        <v>1222</v>
      </c>
      <c r="E761" s="463">
        <f>+F3_HeatRates!H11</f>
        <v>0</v>
      </c>
    </row>
    <row r="762" spans="1:5" x14ac:dyDescent="0.2">
      <c r="A762" s="433"/>
      <c r="B762" s="431" t="s">
        <v>959</v>
      </c>
      <c r="C762" s="431" t="s">
        <v>960</v>
      </c>
      <c r="D762" s="439" t="s">
        <v>1223</v>
      </c>
      <c r="E762" s="463">
        <f>+F3_HeatRates!H12</f>
        <v>0</v>
      </c>
    </row>
    <row r="763" spans="1:5" x14ac:dyDescent="0.2">
      <c r="A763" s="433"/>
      <c r="B763" s="431" t="s">
        <v>959</v>
      </c>
      <c r="C763" s="431" t="s">
        <v>960</v>
      </c>
      <c r="D763" s="439" t="s">
        <v>1224</v>
      </c>
      <c r="E763" s="463">
        <f>+F3_HeatRates!H13</f>
        <v>0</v>
      </c>
    </row>
    <row r="764" spans="1:5" x14ac:dyDescent="0.2">
      <c r="A764" s="433"/>
      <c r="B764" s="431" t="s">
        <v>959</v>
      </c>
      <c r="C764" s="431" t="s">
        <v>960</v>
      </c>
      <c r="D764" s="439" t="s">
        <v>1225</v>
      </c>
      <c r="E764" s="463">
        <f>+F3_HeatRates!H14</f>
        <v>0</v>
      </c>
    </row>
    <row r="765" spans="1:5" x14ac:dyDescent="0.2">
      <c r="A765" s="433"/>
      <c r="B765" s="431" t="s">
        <v>959</v>
      </c>
      <c r="C765" s="431" t="s">
        <v>960</v>
      </c>
      <c r="D765" s="439" t="s">
        <v>1226</v>
      </c>
      <c r="E765" s="463">
        <f>+F3_HeatRates!H15</f>
        <v>0</v>
      </c>
    </row>
    <row r="766" spans="1:5" x14ac:dyDescent="0.2">
      <c r="B766" s="431" t="s">
        <v>959</v>
      </c>
      <c r="C766" s="431" t="s">
        <v>960</v>
      </c>
      <c r="D766" s="439" t="s">
        <v>1227</v>
      </c>
      <c r="E766" s="469">
        <f>+F4_HRDegrade!B7</f>
        <v>0</v>
      </c>
    </row>
    <row r="767" spans="1:5" x14ac:dyDescent="0.2">
      <c r="B767" s="431" t="s">
        <v>959</v>
      </c>
      <c r="C767" s="431" t="s">
        <v>960</v>
      </c>
      <c r="D767" s="439" t="s">
        <v>1228</v>
      </c>
      <c r="E767" s="469">
        <f>+F4_HRDegrade!B8</f>
        <v>0</v>
      </c>
    </row>
    <row r="768" spans="1:5" x14ac:dyDescent="0.2">
      <c r="B768" s="431" t="s">
        <v>959</v>
      </c>
      <c r="C768" s="431" t="s">
        <v>960</v>
      </c>
      <c r="D768" s="439" t="s">
        <v>1229</v>
      </c>
      <c r="E768" s="469">
        <f>+F4_HRDegrade!B9</f>
        <v>0</v>
      </c>
    </row>
    <row r="769" spans="2:5" x14ac:dyDescent="0.2">
      <c r="B769" s="431" t="s">
        <v>959</v>
      </c>
      <c r="C769" s="431" t="s">
        <v>960</v>
      </c>
      <c r="D769" s="439" t="s">
        <v>1230</v>
      </c>
      <c r="E769" s="469">
        <f>+F4_HRDegrade!B10</f>
        <v>0</v>
      </c>
    </row>
    <row r="770" spans="2:5" x14ac:dyDescent="0.2">
      <c r="B770" s="431" t="s">
        <v>959</v>
      </c>
      <c r="C770" s="431" t="s">
        <v>960</v>
      </c>
      <c r="D770" s="439" t="s">
        <v>1231</v>
      </c>
      <c r="E770" s="469">
        <f>+F4_HRDegrade!B11</f>
        <v>0</v>
      </c>
    </row>
    <row r="771" spans="2:5" x14ac:dyDescent="0.2">
      <c r="B771" s="431" t="s">
        <v>959</v>
      </c>
      <c r="C771" s="431" t="s">
        <v>960</v>
      </c>
      <c r="D771" s="439" t="s">
        <v>1232</v>
      </c>
      <c r="E771" s="469">
        <f>+F4_HRDegrade!B12</f>
        <v>0</v>
      </c>
    </row>
    <row r="772" spans="2:5" x14ac:dyDescent="0.2">
      <c r="B772" s="431" t="s">
        <v>959</v>
      </c>
      <c r="C772" s="431" t="s">
        <v>960</v>
      </c>
      <c r="D772" s="439" t="s">
        <v>1233</v>
      </c>
      <c r="E772" s="469">
        <f>+F4_HRDegrade!B13</f>
        <v>0</v>
      </c>
    </row>
    <row r="773" spans="2:5" x14ac:dyDescent="0.2">
      <c r="B773" s="431" t="s">
        <v>959</v>
      </c>
      <c r="C773" s="431" t="s">
        <v>960</v>
      </c>
      <c r="D773" s="439" t="s">
        <v>1234</v>
      </c>
      <c r="E773" s="469">
        <f>+F4_HRDegrade!B14</f>
        <v>0</v>
      </c>
    </row>
    <row r="774" spans="2:5" x14ac:dyDescent="0.2">
      <c r="B774" s="431" t="s">
        <v>959</v>
      </c>
      <c r="C774" s="431" t="s">
        <v>960</v>
      </c>
      <c r="D774" s="439" t="s">
        <v>1235</v>
      </c>
      <c r="E774" s="469">
        <f>+F4_HRDegrade!B15</f>
        <v>0</v>
      </c>
    </row>
    <row r="775" spans="2:5" x14ac:dyDescent="0.2">
      <c r="B775" s="431" t="s">
        <v>959</v>
      </c>
      <c r="C775" s="431" t="s">
        <v>960</v>
      </c>
      <c r="D775" s="439" t="s">
        <v>1236</v>
      </c>
      <c r="E775" s="469">
        <f>+F4_HRDegrade!B16</f>
        <v>0</v>
      </c>
    </row>
    <row r="776" spans="2:5" x14ac:dyDescent="0.2">
      <c r="B776" s="431" t="s">
        <v>959</v>
      </c>
      <c r="C776" s="431" t="s">
        <v>960</v>
      </c>
      <c r="D776" s="439" t="s">
        <v>1237</v>
      </c>
      <c r="E776" s="469">
        <f>+F4_HRDegrade!B17</f>
        <v>0</v>
      </c>
    </row>
    <row r="777" spans="2:5" x14ac:dyDescent="0.2">
      <c r="B777" s="431" t="s">
        <v>959</v>
      </c>
      <c r="C777" s="431" t="s">
        <v>960</v>
      </c>
      <c r="D777" s="439" t="s">
        <v>1238</v>
      </c>
      <c r="E777" s="469">
        <f>+F4_HRDegrade!C7</f>
        <v>0</v>
      </c>
    </row>
    <row r="778" spans="2:5" x14ac:dyDescent="0.2">
      <c r="B778" s="431" t="s">
        <v>959</v>
      </c>
      <c r="C778" s="431" t="s">
        <v>960</v>
      </c>
      <c r="D778" s="439" t="s">
        <v>1239</v>
      </c>
      <c r="E778" s="469">
        <f>+F4_HRDegrade!C8</f>
        <v>0</v>
      </c>
    </row>
    <row r="779" spans="2:5" x14ac:dyDescent="0.2">
      <c r="B779" s="431" t="s">
        <v>959</v>
      </c>
      <c r="C779" s="431" t="s">
        <v>960</v>
      </c>
      <c r="D779" s="439" t="s">
        <v>1240</v>
      </c>
      <c r="E779" s="469">
        <f>+F4_HRDegrade!C9</f>
        <v>0</v>
      </c>
    </row>
    <row r="780" spans="2:5" x14ac:dyDescent="0.2">
      <c r="B780" s="431" t="s">
        <v>959</v>
      </c>
      <c r="C780" s="431" t="s">
        <v>960</v>
      </c>
      <c r="D780" s="439" t="s">
        <v>1241</v>
      </c>
      <c r="E780" s="469">
        <f>+F4_HRDegrade!C10</f>
        <v>0</v>
      </c>
    </row>
    <row r="781" spans="2:5" x14ac:dyDescent="0.2">
      <c r="B781" s="431" t="s">
        <v>959</v>
      </c>
      <c r="C781" s="431" t="s">
        <v>960</v>
      </c>
      <c r="D781" s="439" t="s">
        <v>1242</v>
      </c>
      <c r="E781" s="469">
        <f>+F4_HRDegrade!C11</f>
        <v>0</v>
      </c>
    </row>
    <row r="782" spans="2:5" x14ac:dyDescent="0.2">
      <c r="B782" s="431" t="s">
        <v>959</v>
      </c>
      <c r="C782" s="431" t="s">
        <v>960</v>
      </c>
      <c r="D782" s="439" t="s">
        <v>1243</v>
      </c>
      <c r="E782" s="469">
        <f>+F4_HRDegrade!C12</f>
        <v>0</v>
      </c>
    </row>
    <row r="783" spans="2:5" x14ac:dyDescent="0.2">
      <c r="B783" s="431" t="s">
        <v>959</v>
      </c>
      <c r="C783" s="431" t="s">
        <v>960</v>
      </c>
      <c r="D783" s="439" t="s">
        <v>1244</v>
      </c>
      <c r="E783" s="469">
        <f>+F4_HRDegrade!C13</f>
        <v>0</v>
      </c>
    </row>
    <row r="784" spans="2:5" x14ac:dyDescent="0.2">
      <c r="B784" s="431" t="s">
        <v>959</v>
      </c>
      <c r="C784" s="431" t="s">
        <v>960</v>
      </c>
      <c r="D784" s="439" t="s">
        <v>1245</v>
      </c>
      <c r="E784" s="469">
        <f>+F4_HRDegrade!C14</f>
        <v>0</v>
      </c>
    </row>
    <row r="785" spans="2:5" x14ac:dyDescent="0.2">
      <c r="B785" s="431" t="s">
        <v>959</v>
      </c>
      <c r="C785" s="431" t="s">
        <v>960</v>
      </c>
      <c r="D785" s="439" t="s">
        <v>1246</v>
      </c>
      <c r="E785" s="469">
        <f>+F4_HRDegrade!C15</f>
        <v>0</v>
      </c>
    </row>
    <row r="786" spans="2:5" x14ac:dyDescent="0.2">
      <c r="B786" s="431" t="s">
        <v>959</v>
      </c>
      <c r="C786" s="431" t="s">
        <v>960</v>
      </c>
      <c r="D786" s="439" t="s">
        <v>1247</v>
      </c>
      <c r="E786" s="469">
        <f>+F4_HRDegrade!C16</f>
        <v>0</v>
      </c>
    </row>
    <row r="787" spans="2:5" x14ac:dyDescent="0.2">
      <c r="B787" s="431" t="s">
        <v>959</v>
      </c>
      <c r="C787" s="431" t="s">
        <v>960</v>
      </c>
      <c r="D787" s="439" t="s">
        <v>1248</v>
      </c>
      <c r="E787" s="469">
        <f>+F4_HRDegrade!C17</f>
        <v>0</v>
      </c>
    </row>
    <row r="788" spans="2:5" x14ac:dyDescent="0.2">
      <c r="B788" s="431" t="s">
        <v>959</v>
      </c>
      <c r="C788" s="431" t="s">
        <v>960</v>
      </c>
      <c r="D788" s="439" t="s">
        <v>1249</v>
      </c>
      <c r="E788" s="470">
        <f>+F4_HRDegrade!D7</f>
        <v>0</v>
      </c>
    </row>
    <row r="789" spans="2:5" x14ac:dyDescent="0.2">
      <c r="B789" s="431" t="s">
        <v>959</v>
      </c>
      <c r="C789" s="431" t="s">
        <v>960</v>
      </c>
      <c r="D789" s="439" t="s">
        <v>1250</v>
      </c>
      <c r="E789" s="470">
        <f>+F4_HRDegrade!D8</f>
        <v>0</v>
      </c>
    </row>
    <row r="790" spans="2:5" x14ac:dyDescent="0.2">
      <c r="B790" s="431" t="s">
        <v>959</v>
      </c>
      <c r="C790" s="431" t="s">
        <v>960</v>
      </c>
      <c r="D790" s="439" t="s">
        <v>1251</v>
      </c>
      <c r="E790" s="470">
        <f>+F4_HRDegrade!D9</f>
        <v>0</v>
      </c>
    </row>
    <row r="791" spans="2:5" x14ac:dyDescent="0.2">
      <c r="B791" s="431" t="s">
        <v>959</v>
      </c>
      <c r="C791" s="431" t="s">
        <v>960</v>
      </c>
      <c r="D791" s="439" t="s">
        <v>1252</v>
      </c>
      <c r="E791" s="470">
        <f>+F4_HRDegrade!D10</f>
        <v>0</v>
      </c>
    </row>
    <row r="792" spans="2:5" x14ac:dyDescent="0.2">
      <c r="B792" s="431" t="s">
        <v>959</v>
      </c>
      <c r="C792" s="431" t="s">
        <v>960</v>
      </c>
      <c r="D792" s="439" t="s">
        <v>1253</v>
      </c>
      <c r="E792" s="470">
        <f>+F4_HRDegrade!D11</f>
        <v>0</v>
      </c>
    </row>
    <row r="793" spans="2:5" x14ac:dyDescent="0.2">
      <c r="B793" s="431" t="s">
        <v>959</v>
      </c>
      <c r="C793" s="431" t="s">
        <v>960</v>
      </c>
      <c r="D793" s="439" t="s">
        <v>1254</v>
      </c>
      <c r="E793" s="470">
        <f>+F4_HRDegrade!D12</f>
        <v>0</v>
      </c>
    </row>
    <row r="794" spans="2:5" x14ac:dyDescent="0.2">
      <c r="B794" s="431" t="s">
        <v>959</v>
      </c>
      <c r="C794" s="431" t="s">
        <v>960</v>
      </c>
      <c r="D794" s="439" t="s">
        <v>1255</v>
      </c>
      <c r="E794" s="470">
        <f>+F4_HRDegrade!D13</f>
        <v>0</v>
      </c>
    </row>
    <row r="795" spans="2:5" x14ac:dyDescent="0.2">
      <c r="B795" s="431" t="s">
        <v>959</v>
      </c>
      <c r="C795" s="431" t="s">
        <v>960</v>
      </c>
      <c r="D795" s="439" t="s">
        <v>1256</v>
      </c>
      <c r="E795" s="470">
        <f>+F4_HRDegrade!D14</f>
        <v>0</v>
      </c>
    </row>
    <row r="796" spans="2:5" x14ac:dyDescent="0.2">
      <c r="B796" s="431" t="s">
        <v>959</v>
      </c>
      <c r="C796" s="431" t="s">
        <v>960</v>
      </c>
      <c r="D796" s="439" t="s">
        <v>1257</v>
      </c>
      <c r="E796" s="470">
        <f>+F4_HRDegrade!D15</f>
        <v>0</v>
      </c>
    </row>
    <row r="797" spans="2:5" x14ac:dyDescent="0.2">
      <c r="B797" s="431" t="s">
        <v>959</v>
      </c>
      <c r="C797" s="431" t="s">
        <v>960</v>
      </c>
      <c r="D797" s="439" t="s">
        <v>1258</v>
      </c>
      <c r="E797" s="470">
        <f>+F4_HRDegrade!D16</f>
        <v>0</v>
      </c>
    </row>
    <row r="798" spans="2:5" x14ac:dyDescent="0.2">
      <c r="B798" s="431" t="s">
        <v>959</v>
      </c>
      <c r="C798" s="431" t="s">
        <v>960</v>
      </c>
      <c r="D798" s="439" t="s">
        <v>1259</v>
      </c>
      <c r="E798" s="470">
        <f>+F4_HRDegrade!D17</f>
        <v>0</v>
      </c>
    </row>
    <row r="799" spans="2:5" x14ac:dyDescent="0.2">
      <c r="B799" s="431" t="s">
        <v>959</v>
      </c>
      <c r="C799" s="431" t="s">
        <v>960</v>
      </c>
      <c r="D799" s="439" t="s">
        <v>1260</v>
      </c>
      <c r="E799" s="458">
        <f>+F4_HRDegrade!E7</f>
        <v>0</v>
      </c>
    </row>
    <row r="800" spans="2:5" x14ac:dyDescent="0.2">
      <c r="B800" s="431" t="s">
        <v>959</v>
      </c>
      <c r="C800" s="431" t="s">
        <v>960</v>
      </c>
      <c r="D800" s="439" t="s">
        <v>1261</v>
      </c>
      <c r="E800" s="458">
        <f>+F4_HRDegrade!E8</f>
        <v>0</v>
      </c>
    </row>
    <row r="801" spans="2:5" x14ac:dyDescent="0.2">
      <c r="B801" s="431" t="s">
        <v>959</v>
      </c>
      <c r="C801" s="431" t="s">
        <v>960</v>
      </c>
      <c r="D801" s="439" t="s">
        <v>1262</v>
      </c>
      <c r="E801" s="458">
        <f>+F4_HRDegrade!E9</f>
        <v>0</v>
      </c>
    </row>
    <row r="802" spans="2:5" x14ac:dyDescent="0.2">
      <c r="B802" s="431" t="s">
        <v>959</v>
      </c>
      <c r="C802" s="431" t="s">
        <v>960</v>
      </c>
      <c r="D802" s="439" t="s">
        <v>1263</v>
      </c>
      <c r="E802" s="458">
        <f>+F4_HRDegrade!E10</f>
        <v>0</v>
      </c>
    </row>
    <row r="803" spans="2:5" x14ac:dyDescent="0.2">
      <c r="B803" s="431" t="s">
        <v>959</v>
      </c>
      <c r="C803" s="431" t="s">
        <v>960</v>
      </c>
      <c r="D803" s="439" t="s">
        <v>1264</v>
      </c>
      <c r="E803" s="458">
        <f>+F4_HRDegrade!E11</f>
        <v>0</v>
      </c>
    </row>
    <row r="804" spans="2:5" x14ac:dyDescent="0.2">
      <c r="B804" s="431" t="s">
        <v>959</v>
      </c>
      <c r="C804" s="431" t="s">
        <v>960</v>
      </c>
      <c r="D804" s="439" t="s">
        <v>1265</v>
      </c>
      <c r="E804" s="458">
        <f>+F4_HRDegrade!E12</f>
        <v>0</v>
      </c>
    </row>
    <row r="805" spans="2:5" x14ac:dyDescent="0.2">
      <c r="B805" s="431" t="s">
        <v>959</v>
      </c>
      <c r="C805" s="431" t="s">
        <v>960</v>
      </c>
      <c r="D805" s="439" t="s">
        <v>1266</v>
      </c>
      <c r="E805" s="458">
        <f>+F4_HRDegrade!E13</f>
        <v>0</v>
      </c>
    </row>
    <row r="806" spans="2:5" x14ac:dyDescent="0.2">
      <c r="B806" s="431" t="s">
        <v>959</v>
      </c>
      <c r="C806" s="431" t="s">
        <v>960</v>
      </c>
      <c r="D806" s="439" t="s">
        <v>1267</v>
      </c>
      <c r="E806" s="458">
        <f>+F4_HRDegrade!E14</f>
        <v>0</v>
      </c>
    </row>
    <row r="807" spans="2:5" x14ac:dyDescent="0.2">
      <c r="B807" s="431" t="s">
        <v>959</v>
      </c>
      <c r="C807" s="431" t="s">
        <v>960</v>
      </c>
      <c r="D807" s="439" t="s">
        <v>1268</v>
      </c>
      <c r="E807" s="458">
        <f>+F4_HRDegrade!E15</f>
        <v>0</v>
      </c>
    </row>
    <row r="808" spans="2:5" x14ac:dyDescent="0.2">
      <c r="B808" s="431" t="s">
        <v>959</v>
      </c>
      <c r="C808" s="431" t="s">
        <v>960</v>
      </c>
      <c r="D808" s="439" t="s">
        <v>1269</v>
      </c>
      <c r="E808" s="458">
        <f>+F4_HRDegrade!E16</f>
        <v>0</v>
      </c>
    </row>
    <row r="809" spans="2:5" x14ac:dyDescent="0.2">
      <c r="B809" s="431" t="s">
        <v>959</v>
      </c>
      <c r="C809" s="431" t="s">
        <v>960</v>
      </c>
      <c r="D809" s="439" t="s">
        <v>1270</v>
      </c>
      <c r="E809" s="458">
        <f>+F4_HRDegrade!E17</f>
        <v>0</v>
      </c>
    </row>
    <row r="810" spans="2:5" x14ac:dyDescent="0.2">
      <c r="B810" s="431" t="s">
        <v>591</v>
      </c>
      <c r="C810" s="431" t="s">
        <v>592</v>
      </c>
      <c r="D810" s="439" t="s">
        <v>401</v>
      </c>
      <c r="E810" s="471">
        <f>+F5_TechDescSolarPV!C5</f>
        <v>0</v>
      </c>
    </row>
    <row r="811" spans="2:5" x14ac:dyDescent="0.2">
      <c r="B811" s="431" t="s">
        <v>591</v>
      </c>
      <c r="C811" s="431" t="s">
        <v>592</v>
      </c>
      <c r="D811" s="439" t="s">
        <v>402</v>
      </c>
      <c r="E811" s="471">
        <f>+F5_TechDescSolarPV!C6</f>
        <v>0</v>
      </c>
    </row>
    <row r="812" spans="2:5" x14ac:dyDescent="0.2">
      <c r="B812" s="431" t="s">
        <v>591</v>
      </c>
      <c r="C812" s="431" t="s">
        <v>592</v>
      </c>
      <c r="D812" s="439" t="s">
        <v>233</v>
      </c>
      <c r="E812" s="471">
        <f>+F5_TechDescSolarPV!C7</f>
        <v>0</v>
      </c>
    </row>
    <row r="813" spans="2:5" x14ac:dyDescent="0.2">
      <c r="B813" s="431" t="s">
        <v>591</v>
      </c>
      <c r="C813" s="431" t="s">
        <v>592</v>
      </c>
      <c r="D813" s="439" t="s">
        <v>234</v>
      </c>
      <c r="E813" s="456">
        <f>+F5_TechDescSolarPV!C8</f>
        <v>0</v>
      </c>
    </row>
    <row r="814" spans="2:5" x14ac:dyDescent="0.2">
      <c r="B814" s="431" t="s">
        <v>591</v>
      </c>
      <c r="C814" s="431" t="s">
        <v>592</v>
      </c>
      <c r="D814" s="439" t="s">
        <v>235</v>
      </c>
      <c r="E814" s="456">
        <f>+F5_TechDescSolarPV!C11</f>
        <v>0</v>
      </c>
    </row>
    <row r="815" spans="2:5" x14ac:dyDescent="0.2">
      <c r="B815" s="431" t="s">
        <v>591</v>
      </c>
      <c r="C815" s="431" t="s">
        <v>592</v>
      </c>
      <c r="D815" s="439" t="s">
        <v>236</v>
      </c>
      <c r="E815" s="456">
        <f>+F5_TechDescSolarPV!C12</f>
        <v>0</v>
      </c>
    </row>
    <row r="816" spans="2:5" x14ac:dyDescent="0.2">
      <c r="B816" s="431" t="s">
        <v>591</v>
      </c>
      <c r="C816" s="431" t="s">
        <v>592</v>
      </c>
      <c r="D816" s="439" t="s">
        <v>1271</v>
      </c>
      <c r="E816" s="456">
        <f>+F5_TechDescSolarPV!C13</f>
        <v>0</v>
      </c>
    </row>
    <row r="817" spans="2:5" x14ac:dyDescent="0.2">
      <c r="B817" s="431" t="s">
        <v>591</v>
      </c>
      <c r="C817" s="431" t="s">
        <v>592</v>
      </c>
      <c r="D817" s="439" t="s">
        <v>403</v>
      </c>
      <c r="E817" s="471">
        <f>+F5_TechDescSolarPV!C16</f>
        <v>0</v>
      </c>
    </row>
    <row r="818" spans="2:5" x14ac:dyDescent="0.2">
      <c r="B818" s="431" t="s">
        <v>591</v>
      </c>
      <c r="C818" s="431" t="s">
        <v>592</v>
      </c>
      <c r="D818" s="439" t="s">
        <v>404</v>
      </c>
      <c r="E818" s="471">
        <f>+F5_TechDescSolarPV!C17</f>
        <v>0</v>
      </c>
    </row>
    <row r="819" spans="2:5" x14ac:dyDescent="0.2">
      <c r="B819" s="431" t="s">
        <v>591</v>
      </c>
      <c r="C819" s="431" t="s">
        <v>592</v>
      </c>
      <c r="D819" s="439" t="s">
        <v>237</v>
      </c>
      <c r="E819" s="456">
        <f>+F5_TechDescSolarPV!C18</f>
        <v>0</v>
      </c>
    </row>
    <row r="820" spans="2:5" x14ac:dyDescent="0.2">
      <c r="B820" s="431" t="s">
        <v>591</v>
      </c>
      <c r="C820" s="431" t="s">
        <v>592</v>
      </c>
      <c r="D820" s="439" t="s">
        <v>242</v>
      </c>
      <c r="E820" s="471">
        <f>+F5_TechDescSolarPV!C21</f>
        <v>0</v>
      </c>
    </row>
    <row r="821" spans="2:5" x14ac:dyDescent="0.2">
      <c r="B821" s="431" t="s">
        <v>591</v>
      </c>
      <c r="C821" s="431" t="s">
        <v>592</v>
      </c>
      <c r="D821" s="439" t="s">
        <v>238</v>
      </c>
      <c r="E821" s="458">
        <f>+F5_TechDescSolarPV!C22</f>
        <v>0</v>
      </c>
    </row>
    <row r="822" spans="2:5" x14ac:dyDescent="0.2">
      <c r="B822" s="431" t="s">
        <v>591</v>
      </c>
      <c r="C822" s="431" t="s">
        <v>592</v>
      </c>
      <c r="D822" s="439" t="s">
        <v>239</v>
      </c>
      <c r="E822" s="458">
        <f>+F5_TechDescSolarPV!C23</f>
        <v>0</v>
      </c>
    </row>
    <row r="823" spans="2:5" x14ac:dyDescent="0.2">
      <c r="B823" s="431" t="s">
        <v>591</v>
      </c>
      <c r="C823" s="431" t="s">
        <v>592</v>
      </c>
      <c r="D823" s="439" t="s">
        <v>421</v>
      </c>
      <c r="E823" s="472">
        <f>+F5_TechDescSolarPV!C27</f>
        <v>0</v>
      </c>
    </row>
    <row r="824" spans="2:5" x14ac:dyDescent="0.2">
      <c r="B824" s="431" t="s">
        <v>591</v>
      </c>
      <c r="C824" s="431" t="s">
        <v>592</v>
      </c>
      <c r="D824" s="439" t="s">
        <v>240</v>
      </c>
      <c r="E824" s="472">
        <f>+F5_TechDescSolarPV!C28</f>
        <v>0</v>
      </c>
    </row>
    <row r="825" spans="2:5" x14ac:dyDescent="0.2">
      <c r="B825" s="431" t="s">
        <v>591</v>
      </c>
      <c r="C825" s="431" t="s">
        <v>592</v>
      </c>
      <c r="D825" s="439" t="s">
        <v>422</v>
      </c>
      <c r="E825" s="473">
        <f>+F5_TechDescSolarPV!C29</f>
        <v>0</v>
      </c>
    </row>
    <row r="826" spans="2:5" x14ac:dyDescent="0.2">
      <c r="B826" s="431" t="s">
        <v>591</v>
      </c>
      <c r="C826" s="431" t="s">
        <v>592</v>
      </c>
      <c r="D826" s="439" t="s">
        <v>415</v>
      </c>
      <c r="E826" s="473">
        <f>+F5_TechDescSolarPV!C30</f>
        <v>0</v>
      </c>
    </row>
    <row r="827" spans="2:5" x14ac:dyDescent="0.2">
      <c r="B827" s="431" t="s">
        <v>584</v>
      </c>
      <c r="C827" s="431" t="s">
        <v>592</v>
      </c>
      <c r="D827" s="439" t="s">
        <v>1272</v>
      </c>
      <c r="E827" s="471"/>
    </row>
    <row r="828" spans="2:5" x14ac:dyDescent="0.2">
      <c r="B828" s="431" t="s">
        <v>588</v>
      </c>
      <c r="C828" s="431" t="s">
        <v>522</v>
      </c>
      <c r="D828" s="439" t="s">
        <v>405</v>
      </c>
      <c r="E828" s="471">
        <f>+F6_TechDescStorageI!C5</f>
        <v>0</v>
      </c>
    </row>
    <row r="829" spans="2:5" x14ac:dyDescent="0.2">
      <c r="B829" s="431" t="s">
        <v>588</v>
      </c>
      <c r="C829" s="431" t="s">
        <v>522</v>
      </c>
      <c r="D829" s="439" t="s">
        <v>243</v>
      </c>
      <c r="E829" s="471">
        <f>+F6_TechDescStorageI!C6</f>
        <v>0</v>
      </c>
    </row>
    <row r="830" spans="2:5" x14ac:dyDescent="0.2">
      <c r="B830" s="431" t="s">
        <v>588</v>
      </c>
      <c r="C830" s="431" t="s">
        <v>522</v>
      </c>
      <c r="D830" s="439" t="s">
        <v>582</v>
      </c>
      <c r="E830" s="458">
        <f>+F6_TechDescStorageI!C9</f>
        <v>0</v>
      </c>
    </row>
    <row r="831" spans="2:5" x14ac:dyDescent="0.2">
      <c r="B831" s="431" t="s">
        <v>588</v>
      </c>
      <c r="C831" s="431" t="s">
        <v>522</v>
      </c>
      <c r="D831" s="439" t="s">
        <v>244</v>
      </c>
      <c r="E831" s="458">
        <f>+F6_TechDescStorageI!C10</f>
        <v>0</v>
      </c>
    </row>
    <row r="832" spans="2:5" x14ac:dyDescent="0.2">
      <c r="B832" s="431" t="s">
        <v>588</v>
      </c>
      <c r="C832" s="431" t="s">
        <v>522</v>
      </c>
      <c r="D832" s="439" t="s">
        <v>249</v>
      </c>
      <c r="E832" s="458">
        <f>+F6_TechDescStorageI!C11</f>
        <v>0</v>
      </c>
    </row>
    <row r="833" spans="2:5" x14ac:dyDescent="0.2">
      <c r="B833" s="431" t="s">
        <v>588</v>
      </c>
      <c r="C833" s="431" t="s">
        <v>522</v>
      </c>
      <c r="D833" s="439" t="s">
        <v>250</v>
      </c>
      <c r="E833" s="458">
        <f>+F6_TechDescStorageI!C12</f>
        <v>0</v>
      </c>
    </row>
    <row r="834" spans="2:5" x14ac:dyDescent="0.2">
      <c r="B834" s="431" t="s">
        <v>588</v>
      </c>
      <c r="C834" s="431" t="s">
        <v>522</v>
      </c>
      <c r="D834" s="439" t="s">
        <v>251</v>
      </c>
      <c r="E834" s="458">
        <f>+F6_TechDescStorageI!C13</f>
        <v>0</v>
      </c>
    </row>
    <row r="835" spans="2:5" x14ac:dyDescent="0.2">
      <c r="B835" s="431" t="s">
        <v>588</v>
      </c>
      <c r="C835" s="431" t="s">
        <v>522</v>
      </c>
      <c r="D835" s="439" t="s">
        <v>252</v>
      </c>
      <c r="E835" s="458">
        <f>+F6_TechDescStorageI!C14</f>
        <v>0</v>
      </c>
    </row>
    <row r="836" spans="2:5" x14ac:dyDescent="0.2">
      <c r="B836" s="431" t="s">
        <v>588</v>
      </c>
      <c r="C836" s="431" t="s">
        <v>522</v>
      </c>
      <c r="D836" s="439" t="s">
        <v>245</v>
      </c>
      <c r="E836" s="458">
        <f>+F6_TechDescStorageI!C15</f>
        <v>0</v>
      </c>
    </row>
    <row r="837" spans="2:5" x14ac:dyDescent="0.2">
      <c r="B837" s="431" t="s">
        <v>588</v>
      </c>
      <c r="C837" s="431" t="s">
        <v>522</v>
      </c>
      <c r="D837" s="439" t="s">
        <v>253</v>
      </c>
      <c r="E837" s="458">
        <f>+F6_TechDescStorageI!C16</f>
        <v>0</v>
      </c>
    </row>
    <row r="838" spans="2:5" x14ac:dyDescent="0.2">
      <c r="B838" s="431" t="s">
        <v>595</v>
      </c>
      <c r="C838" s="431" t="s">
        <v>522</v>
      </c>
      <c r="D838" s="439" t="s">
        <v>246</v>
      </c>
      <c r="E838" s="458">
        <f>+F6_TechDescStorageI!C17</f>
        <v>0</v>
      </c>
    </row>
    <row r="839" spans="2:5" x14ac:dyDescent="0.2">
      <c r="B839" s="431" t="s">
        <v>595</v>
      </c>
      <c r="C839" s="431" t="s">
        <v>522</v>
      </c>
      <c r="D839" s="439" t="s">
        <v>247</v>
      </c>
      <c r="E839" s="458">
        <f>+F6_TechDescStorageI!C18</f>
        <v>0</v>
      </c>
    </row>
    <row r="840" spans="2:5" x14ac:dyDescent="0.2">
      <c r="B840" s="431" t="s">
        <v>593</v>
      </c>
      <c r="C840" s="431" t="s">
        <v>522</v>
      </c>
      <c r="D840" s="439" t="s">
        <v>1273</v>
      </c>
      <c r="E840" s="458"/>
    </row>
    <row r="841" spans="2:5" x14ac:dyDescent="0.2">
      <c r="B841" s="431" t="s">
        <v>593</v>
      </c>
      <c r="C841" s="431" t="s">
        <v>522</v>
      </c>
      <c r="D841" s="439" t="s">
        <v>1274</v>
      </c>
      <c r="E841" s="458"/>
    </row>
    <row r="842" spans="2:5" x14ac:dyDescent="0.2">
      <c r="B842" s="431" t="s">
        <v>593</v>
      </c>
      <c r="C842" s="431" t="s">
        <v>522</v>
      </c>
      <c r="D842" s="439" t="s">
        <v>1275</v>
      </c>
      <c r="E842" s="458"/>
    </row>
    <row r="843" spans="2:5" x14ac:dyDescent="0.2">
      <c r="B843" s="431" t="s">
        <v>593</v>
      </c>
      <c r="C843" s="431" t="s">
        <v>522</v>
      </c>
      <c r="D843" s="439" t="s">
        <v>1276</v>
      </c>
      <c r="E843" s="464"/>
    </row>
    <row r="844" spans="2:5" x14ac:dyDescent="0.2">
      <c r="B844" s="431" t="s">
        <v>593</v>
      </c>
      <c r="C844" s="431" t="s">
        <v>522</v>
      </c>
      <c r="D844" s="439" t="s">
        <v>1277</v>
      </c>
      <c r="E844" s="458"/>
    </row>
    <row r="845" spans="2:5" x14ac:dyDescent="0.2">
      <c r="B845" s="431" t="s">
        <v>593</v>
      </c>
      <c r="C845" s="431" t="s">
        <v>522</v>
      </c>
      <c r="D845" s="439" t="s">
        <v>1278</v>
      </c>
      <c r="E845" s="458"/>
    </row>
    <row r="846" spans="2:5" x14ac:dyDescent="0.2">
      <c r="B846" s="431" t="s">
        <v>593</v>
      </c>
      <c r="C846" s="431" t="s">
        <v>522</v>
      </c>
      <c r="D846" s="439" t="s">
        <v>1279</v>
      </c>
      <c r="E846" s="474"/>
    </row>
    <row r="847" spans="2:5" x14ac:dyDescent="0.2">
      <c r="B847" s="431" t="s">
        <v>593</v>
      </c>
      <c r="C847" s="431" t="s">
        <v>522</v>
      </c>
      <c r="D847" s="439" t="s">
        <v>1280</v>
      </c>
      <c r="E847" s="474"/>
    </row>
    <row r="848" spans="2:5" x14ac:dyDescent="0.2">
      <c r="B848" s="431" t="s">
        <v>593</v>
      </c>
      <c r="C848" s="431" t="s">
        <v>522</v>
      </c>
      <c r="D848" s="439" t="s">
        <v>1281</v>
      </c>
      <c r="E848" s="474"/>
    </row>
    <row r="849" spans="2:5" x14ac:dyDescent="0.2">
      <c r="B849" s="431" t="s">
        <v>588</v>
      </c>
      <c r="C849" s="431" t="s">
        <v>522</v>
      </c>
      <c r="D849" s="439" t="s">
        <v>512</v>
      </c>
      <c r="E849" s="454">
        <f>+F6_TechDescStorageI!C20</f>
        <v>0</v>
      </c>
    </row>
    <row r="850" spans="2:5" x14ac:dyDescent="0.2">
      <c r="B850" s="431" t="s">
        <v>593</v>
      </c>
      <c r="C850" s="431" t="s">
        <v>522</v>
      </c>
      <c r="D850" s="439" t="s">
        <v>1282</v>
      </c>
      <c r="E850" s="454"/>
    </row>
    <row r="851" spans="2:5" x14ac:dyDescent="0.2">
      <c r="B851" s="431" t="s">
        <v>593</v>
      </c>
      <c r="C851" s="431" t="s">
        <v>522</v>
      </c>
      <c r="D851" s="439" t="s">
        <v>1283</v>
      </c>
      <c r="E851" s="454"/>
    </row>
    <row r="852" spans="2:5" x14ac:dyDescent="0.2">
      <c r="B852" s="431" t="s">
        <v>588</v>
      </c>
      <c r="C852" s="431" t="s">
        <v>522</v>
      </c>
      <c r="D852" s="439" t="s">
        <v>528</v>
      </c>
      <c r="E852" s="454">
        <f>+F6_TechDescStorageI!C23</f>
        <v>0</v>
      </c>
    </row>
    <row r="853" spans="2:5" x14ac:dyDescent="0.2">
      <c r="B853" s="431" t="s">
        <v>591</v>
      </c>
      <c r="C853" s="431" t="s">
        <v>458</v>
      </c>
      <c r="D853" s="439" t="s">
        <v>406</v>
      </c>
      <c r="E853" s="454">
        <f>+F8_TechDescWind!C5</f>
        <v>0</v>
      </c>
    </row>
    <row r="854" spans="2:5" x14ac:dyDescent="0.2">
      <c r="B854" s="431" t="s">
        <v>591</v>
      </c>
      <c r="C854" s="431" t="s">
        <v>458</v>
      </c>
      <c r="D854" s="439" t="s">
        <v>407</v>
      </c>
      <c r="E854" s="454">
        <f>+F8_TechDescWind!C6</f>
        <v>0</v>
      </c>
    </row>
    <row r="855" spans="2:5" x14ac:dyDescent="0.2">
      <c r="B855" s="431" t="s">
        <v>591</v>
      </c>
      <c r="C855" s="431" t="s">
        <v>458</v>
      </c>
      <c r="D855" s="439" t="s">
        <v>255</v>
      </c>
      <c r="E855" s="458">
        <f>+F8_TechDescWind!C7</f>
        <v>0</v>
      </c>
    </row>
    <row r="856" spans="2:5" x14ac:dyDescent="0.2">
      <c r="B856" s="431" t="s">
        <v>591</v>
      </c>
      <c r="C856" s="431" t="s">
        <v>458</v>
      </c>
      <c r="D856" s="439" t="s">
        <v>256</v>
      </c>
      <c r="E856" s="458">
        <f>+F8_TechDescWind!C8</f>
        <v>0</v>
      </c>
    </row>
    <row r="857" spans="2:5" x14ac:dyDescent="0.2">
      <c r="B857" s="431" t="s">
        <v>591</v>
      </c>
      <c r="C857" s="431" t="s">
        <v>458</v>
      </c>
      <c r="D857" s="439" t="s">
        <v>398</v>
      </c>
      <c r="E857" s="458">
        <f>+F8_TechDescWind!C9</f>
        <v>0</v>
      </c>
    </row>
    <row r="858" spans="2:5" x14ac:dyDescent="0.2">
      <c r="B858" s="431" t="s">
        <v>591</v>
      </c>
      <c r="C858" s="431" t="s">
        <v>458</v>
      </c>
      <c r="D858" s="439" t="s">
        <v>257</v>
      </c>
      <c r="E858" s="454">
        <f>+F8_TechDescWind!C10</f>
        <v>0</v>
      </c>
    </row>
    <row r="859" spans="2:5" x14ac:dyDescent="0.2">
      <c r="B859" s="431" t="s">
        <v>591</v>
      </c>
      <c r="C859" s="431" t="s">
        <v>458</v>
      </c>
      <c r="D859" s="439" t="s">
        <v>258</v>
      </c>
      <c r="E859" s="456">
        <f>+F8_TechDescWind!C14</f>
        <v>0</v>
      </c>
    </row>
    <row r="860" spans="2:5" x14ac:dyDescent="0.2">
      <c r="B860" s="431" t="s">
        <v>591</v>
      </c>
      <c r="C860" s="431" t="s">
        <v>458</v>
      </c>
      <c r="D860" s="439" t="s">
        <v>419</v>
      </c>
      <c r="E860" s="475">
        <f>+F8_TechDescWind!C15</f>
        <v>0</v>
      </c>
    </row>
    <row r="861" spans="2:5" x14ac:dyDescent="0.2">
      <c r="B861" s="431" t="s">
        <v>591</v>
      </c>
      <c r="C861" s="431" t="s">
        <v>458</v>
      </c>
      <c r="D861" s="439" t="s">
        <v>420</v>
      </c>
      <c r="E861" s="458">
        <f>+F8_TechDescWind!C16</f>
        <v>0</v>
      </c>
    </row>
    <row r="862" spans="2:5" x14ac:dyDescent="0.2">
      <c r="B862" s="431" t="s">
        <v>584</v>
      </c>
      <c r="C862" s="431" t="s">
        <v>458</v>
      </c>
      <c r="D862" s="439" t="s">
        <v>1284</v>
      </c>
      <c r="E862" s="454"/>
    </row>
    <row r="863" spans="2:5" x14ac:dyDescent="0.2">
      <c r="B863" s="431" t="s">
        <v>591</v>
      </c>
      <c r="C863" s="431" t="s">
        <v>459</v>
      </c>
      <c r="D863" s="439" t="s">
        <v>343</v>
      </c>
      <c r="E863" s="458">
        <f>+F9_TechDescBiomass!C5</f>
        <v>0</v>
      </c>
    </row>
    <row r="864" spans="2:5" x14ac:dyDescent="0.2">
      <c r="B864" s="431" t="s">
        <v>591</v>
      </c>
      <c r="C864" s="431" t="s">
        <v>459</v>
      </c>
      <c r="D864" s="439" t="s">
        <v>344</v>
      </c>
      <c r="E864" s="458">
        <f>+F9_TechDescBiomass!C6</f>
        <v>0</v>
      </c>
    </row>
    <row r="865" spans="2:5" x14ac:dyDescent="0.2">
      <c r="B865" s="431" t="s">
        <v>591</v>
      </c>
      <c r="C865" s="431" t="s">
        <v>459</v>
      </c>
      <c r="D865" s="439" t="s">
        <v>346</v>
      </c>
      <c r="E865" s="458">
        <f>+F9_TechDescBiomass!C8</f>
        <v>0</v>
      </c>
    </row>
    <row r="866" spans="2:5" x14ac:dyDescent="0.2">
      <c r="B866" s="431" t="s">
        <v>591</v>
      </c>
      <c r="C866" s="431" t="s">
        <v>459</v>
      </c>
      <c r="D866" s="439" t="s">
        <v>347</v>
      </c>
      <c r="E866" s="476">
        <f>+F9_TechDescBiomass!C9</f>
        <v>0</v>
      </c>
    </row>
    <row r="867" spans="2:5" x14ac:dyDescent="0.2">
      <c r="B867" s="431" t="s">
        <v>591</v>
      </c>
      <c r="C867" s="431" t="s">
        <v>459</v>
      </c>
      <c r="D867" s="439" t="s">
        <v>348</v>
      </c>
      <c r="E867" s="476">
        <f>+F9_TechDescBiomass!C10</f>
        <v>0</v>
      </c>
    </row>
    <row r="868" spans="2:5" x14ac:dyDescent="0.2">
      <c r="B868" s="431" t="s">
        <v>591</v>
      </c>
      <c r="C868" s="431" t="s">
        <v>459</v>
      </c>
      <c r="D868" s="439" t="s">
        <v>349</v>
      </c>
      <c r="E868" s="476">
        <f>+F9_TechDescBiomass!C11</f>
        <v>0</v>
      </c>
    </row>
    <row r="869" spans="2:5" x14ac:dyDescent="0.2">
      <c r="B869" s="431" t="s">
        <v>591</v>
      </c>
      <c r="C869" s="431" t="s">
        <v>459</v>
      </c>
      <c r="D869" s="439" t="s">
        <v>350</v>
      </c>
      <c r="E869" s="458">
        <f>+F9_TechDescBiomass!C12</f>
        <v>0</v>
      </c>
    </row>
    <row r="870" spans="2:5" x14ac:dyDescent="0.2">
      <c r="B870" s="431" t="s">
        <v>591</v>
      </c>
      <c r="C870" s="431" t="s">
        <v>459</v>
      </c>
      <c r="D870" s="439" t="s">
        <v>351</v>
      </c>
      <c r="E870" s="477">
        <f>+F9_TechDescBiomass!C13</f>
        <v>0</v>
      </c>
    </row>
    <row r="871" spans="2:5" x14ac:dyDescent="0.2">
      <c r="B871" s="431" t="s">
        <v>591</v>
      </c>
      <c r="C871" s="431" t="s">
        <v>459</v>
      </c>
      <c r="D871" s="439" t="s">
        <v>352</v>
      </c>
      <c r="E871" s="477">
        <f>+F9_TechDescBiomass!C14</f>
        <v>0</v>
      </c>
    </row>
    <row r="872" spans="2:5" x14ac:dyDescent="0.2">
      <c r="B872" s="431" t="s">
        <v>591</v>
      </c>
      <c r="C872" s="431" t="s">
        <v>459</v>
      </c>
      <c r="D872" s="439" t="s">
        <v>353</v>
      </c>
      <c r="E872" s="477">
        <f>+F9_TechDescBiomass!C15</f>
        <v>0</v>
      </c>
    </row>
    <row r="873" spans="2:5" x14ac:dyDescent="0.2">
      <c r="B873" s="431" t="s">
        <v>591</v>
      </c>
      <c r="C873" s="431" t="s">
        <v>459</v>
      </c>
      <c r="D873" s="439" t="s">
        <v>423</v>
      </c>
      <c r="E873" s="476">
        <f>+F9_TechDescBiomass!C18</f>
        <v>0</v>
      </c>
    </row>
    <row r="874" spans="2:5" x14ac:dyDescent="0.2">
      <c r="B874" s="431" t="s">
        <v>591</v>
      </c>
      <c r="C874" s="431" t="s">
        <v>459</v>
      </c>
      <c r="D874" s="439" t="s">
        <v>354</v>
      </c>
      <c r="E874" s="458">
        <f>+F9_TechDescBiomass!C19</f>
        <v>0</v>
      </c>
    </row>
    <row r="875" spans="2:5" x14ac:dyDescent="0.2">
      <c r="B875" s="431" t="s">
        <v>591</v>
      </c>
      <c r="C875" s="431" t="s">
        <v>459</v>
      </c>
      <c r="D875" s="439" t="s">
        <v>356</v>
      </c>
      <c r="E875" s="476">
        <f>+F9_TechDescBiomass!C22</f>
        <v>0</v>
      </c>
    </row>
    <row r="876" spans="2:5" x14ac:dyDescent="0.2">
      <c r="B876" s="431" t="s">
        <v>591</v>
      </c>
      <c r="C876" s="431" t="s">
        <v>459</v>
      </c>
      <c r="D876" s="439" t="s">
        <v>357</v>
      </c>
      <c r="E876" s="476">
        <f>+F9_TechDescBiomass!C23</f>
        <v>0</v>
      </c>
    </row>
    <row r="877" spans="2:5" x14ac:dyDescent="0.2">
      <c r="B877" s="431" t="s">
        <v>591</v>
      </c>
      <c r="C877" s="431" t="s">
        <v>459</v>
      </c>
      <c r="D877" s="439" t="s">
        <v>358</v>
      </c>
      <c r="E877" s="458">
        <f>+F9_TechDescBiomass!C24</f>
        <v>0</v>
      </c>
    </row>
    <row r="878" spans="2:5" x14ac:dyDescent="0.2">
      <c r="B878" s="431" t="s">
        <v>591</v>
      </c>
      <c r="C878" s="431" t="s">
        <v>459</v>
      </c>
      <c r="D878" s="439" t="s">
        <v>359</v>
      </c>
      <c r="E878" s="458">
        <f>+F9_TechDescBiomass!C25</f>
        <v>0</v>
      </c>
    </row>
    <row r="879" spans="2:5" x14ac:dyDescent="0.2">
      <c r="B879" s="431" t="s">
        <v>591</v>
      </c>
      <c r="C879" s="431" t="s">
        <v>459</v>
      </c>
      <c r="D879" s="439" t="s">
        <v>360</v>
      </c>
      <c r="E879" s="458">
        <f>+F9_TechDescBiomass!C26</f>
        <v>0</v>
      </c>
    </row>
    <row r="880" spans="2:5" x14ac:dyDescent="0.2">
      <c r="B880" s="431" t="s">
        <v>591</v>
      </c>
      <c r="C880" s="431" t="s">
        <v>459</v>
      </c>
      <c r="D880" s="439" t="s">
        <v>361</v>
      </c>
      <c r="E880" s="458">
        <f>+F9_TechDescBiomass!C27</f>
        <v>0</v>
      </c>
    </row>
    <row r="881" spans="2:5" x14ac:dyDescent="0.2">
      <c r="B881" s="431" t="s">
        <v>591</v>
      </c>
      <c r="C881" s="431" t="s">
        <v>459</v>
      </c>
      <c r="D881" s="439" t="s">
        <v>424</v>
      </c>
      <c r="E881" s="476">
        <f>+F9_TechDescBiomass!C30</f>
        <v>0</v>
      </c>
    </row>
    <row r="882" spans="2:5" x14ac:dyDescent="0.2">
      <c r="B882" s="431" t="s">
        <v>591</v>
      </c>
      <c r="C882" s="431" t="s">
        <v>459</v>
      </c>
      <c r="D882" s="439" t="s">
        <v>425</v>
      </c>
      <c r="E882" s="476">
        <f>+F9_TechDescBiomass!C31</f>
        <v>0</v>
      </c>
    </row>
    <row r="883" spans="2:5" x14ac:dyDescent="0.2">
      <c r="B883" s="431" t="s">
        <v>591</v>
      </c>
      <c r="C883" s="431" t="s">
        <v>459</v>
      </c>
      <c r="D883" s="439" t="s">
        <v>426</v>
      </c>
      <c r="E883" s="458">
        <f>+F9_TechDescBiomass!C32</f>
        <v>0</v>
      </c>
    </row>
    <row r="884" spans="2:5" x14ac:dyDescent="0.2">
      <c r="B884" s="431" t="s">
        <v>591</v>
      </c>
      <c r="C884" s="431" t="s">
        <v>459</v>
      </c>
      <c r="D884" s="439" t="s">
        <v>427</v>
      </c>
      <c r="E884" s="458">
        <f>+F9_TechDescBiomass!C33</f>
        <v>0</v>
      </c>
    </row>
    <row r="885" spans="2:5" x14ac:dyDescent="0.2">
      <c r="B885" s="431" t="s">
        <v>591</v>
      </c>
      <c r="C885" s="431" t="s">
        <v>459</v>
      </c>
      <c r="D885" s="439" t="s">
        <v>428</v>
      </c>
      <c r="E885" s="458">
        <f>+F9_TechDescBiomass!C37</f>
        <v>0</v>
      </c>
    </row>
    <row r="886" spans="2:5" x14ac:dyDescent="0.2">
      <c r="B886" s="431" t="s">
        <v>591</v>
      </c>
      <c r="C886" s="431" t="s">
        <v>459</v>
      </c>
      <c r="D886" s="439" t="s">
        <v>429</v>
      </c>
      <c r="E886" s="458">
        <f>+F9_TechDescBiomass!C38</f>
        <v>0</v>
      </c>
    </row>
    <row r="887" spans="2:5" x14ac:dyDescent="0.2">
      <c r="B887" s="431" t="s">
        <v>591</v>
      </c>
      <c r="C887" s="431" t="s">
        <v>459</v>
      </c>
      <c r="D887" s="439" t="s">
        <v>430</v>
      </c>
      <c r="E887" s="458">
        <f>+F9_TechDescBiomass!C39</f>
        <v>0</v>
      </c>
    </row>
    <row r="888" spans="2:5" x14ac:dyDescent="0.2">
      <c r="B888" s="431" t="s">
        <v>591</v>
      </c>
      <c r="C888" s="431" t="s">
        <v>459</v>
      </c>
      <c r="D888" s="439" t="s">
        <v>431</v>
      </c>
      <c r="E888" s="458">
        <f>+F9_TechDescBiomass!C40</f>
        <v>0</v>
      </c>
    </row>
    <row r="889" spans="2:5" x14ac:dyDescent="0.2">
      <c r="B889" s="431" t="s">
        <v>591</v>
      </c>
      <c r="C889" s="431" t="s">
        <v>459</v>
      </c>
      <c r="D889" s="439" t="s">
        <v>432</v>
      </c>
      <c r="E889" s="476">
        <f>+F9_TechDescBiomass!C41</f>
        <v>0</v>
      </c>
    </row>
    <row r="890" spans="2:5" x14ac:dyDescent="0.2">
      <c r="B890" s="431" t="s">
        <v>591</v>
      </c>
      <c r="C890" s="431" t="s">
        <v>459</v>
      </c>
      <c r="D890" s="439" t="s">
        <v>433</v>
      </c>
      <c r="E890" s="458">
        <f>+F9_TechDescBiomass!C45</f>
        <v>0</v>
      </c>
    </row>
    <row r="891" spans="2:5" x14ac:dyDescent="0.2">
      <c r="B891" s="431" t="s">
        <v>591</v>
      </c>
      <c r="C891" s="431" t="s">
        <v>459</v>
      </c>
      <c r="D891" s="439" t="s">
        <v>434</v>
      </c>
      <c r="E891" s="458">
        <f>+F9_TechDescBiomass!C46</f>
        <v>0</v>
      </c>
    </row>
    <row r="892" spans="2:5" x14ac:dyDescent="0.2">
      <c r="B892" s="431" t="s">
        <v>591</v>
      </c>
      <c r="C892" s="431" t="s">
        <v>459</v>
      </c>
      <c r="D892" s="439" t="s">
        <v>399</v>
      </c>
      <c r="E892" s="458">
        <f>+F9_TechDescBiomass!C48</f>
        <v>0</v>
      </c>
    </row>
    <row r="893" spans="2:5" x14ac:dyDescent="0.2">
      <c r="B893" s="431" t="s">
        <v>584</v>
      </c>
      <c r="C893" s="431" t="s">
        <v>459</v>
      </c>
      <c r="D893" s="439" t="s">
        <v>1285</v>
      </c>
      <c r="E893" s="454"/>
    </row>
    <row r="894" spans="2:5" x14ac:dyDescent="0.2">
      <c r="B894" s="431" t="s">
        <v>591</v>
      </c>
      <c r="C894" s="431" t="s">
        <v>98</v>
      </c>
      <c r="D894" s="439" t="s">
        <v>400</v>
      </c>
      <c r="E894" s="458">
        <f>+F10_TechDescOther!C5</f>
        <v>0</v>
      </c>
    </row>
    <row r="895" spans="2:5" x14ac:dyDescent="0.2">
      <c r="B895" s="431" t="s">
        <v>584</v>
      </c>
      <c r="C895" s="431" t="s">
        <v>98</v>
      </c>
      <c r="D895" s="439" t="s">
        <v>1286</v>
      </c>
      <c r="E895" s="454"/>
    </row>
    <row r="896" spans="2:5" x14ac:dyDescent="0.2">
      <c r="B896" s="431" t="s">
        <v>591</v>
      </c>
      <c r="C896" s="431" t="s">
        <v>588</v>
      </c>
      <c r="D896" s="439" t="s">
        <v>1287</v>
      </c>
      <c r="E896" s="456">
        <f>+F11_ProdProfile!C7</f>
        <v>0</v>
      </c>
    </row>
    <row r="897" spans="2:5" x14ac:dyDescent="0.2">
      <c r="B897" s="431" t="s">
        <v>591</v>
      </c>
      <c r="C897" s="431" t="s">
        <v>588</v>
      </c>
      <c r="D897" s="439" t="s">
        <v>1288</v>
      </c>
      <c r="E897" s="456">
        <f>+F11_ProdProfile!C8</f>
        <v>0</v>
      </c>
    </row>
    <row r="898" spans="2:5" x14ac:dyDescent="0.2">
      <c r="B898" s="431" t="s">
        <v>591</v>
      </c>
      <c r="C898" s="431" t="s">
        <v>588</v>
      </c>
      <c r="D898" s="439" t="s">
        <v>1289</v>
      </c>
      <c r="E898" s="456">
        <f>+F11_ProdProfile!C9</f>
        <v>0</v>
      </c>
    </row>
    <row r="899" spans="2:5" x14ac:dyDescent="0.2">
      <c r="B899" s="431" t="s">
        <v>591</v>
      </c>
      <c r="C899" s="431" t="s">
        <v>588</v>
      </c>
      <c r="D899" s="439" t="s">
        <v>1290</v>
      </c>
      <c r="E899" s="456">
        <f>+F11_ProdProfile!C10</f>
        <v>0</v>
      </c>
    </row>
    <row r="900" spans="2:5" x14ac:dyDescent="0.2">
      <c r="B900" s="431" t="s">
        <v>591</v>
      </c>
      <c r="C900" s="431" t="s">
        <v>588</v>
      </c>
      <c r="D900" s="439" t="s">
        <v>1291</v>
      </c>
      <c r="E900" s="456">
        <f>+F11_ProdProfile!C11</f>
        <v>0</v>
      </c>
    </row>
    <row r="901" spans="2:5" x14ac:dyDescent="0.2">
      <c r="B901" s="431" t="s">
        <v>591</v>
      </c>
      <c r="C901" s="431" t="s">
        <v>592</v>
      </c>
      <c r="D901" s="439" t="s">
        <v>1292</v>
      </c>
      <c r="E901" s="456">
        <f>+F11_ProdProfile!C14</f>
        <v>0</v>
      </c>
    </row>
    <row r="902" spans="2:5" x14ac:dyDescent="0.2">
      <c r="B902" s="431" t="s">
        <v>591</v>
      </c>
      <c r="C902" s="431" t="s">
        <v>588</v>
      </c>
      <c r="D902" s="439" t="s">
        <v>1293</v>
      </c>
      <c r="E902" s="478">
        <f>+F11_ProdProfile!C18</f>
        <v>0</v>
      </c>
    </row>
    <row r="903" spans="2:5" x14ac:dyDescent="0.2">
      <c r="B903" s="431" t="s">
        <v>591</v>
      </c>
      <c r="C903" s="431" t="s">
        <v>588</v>
      </c>
      <c r="D903" s="439" t="s">
        <v>1294</v>
      </c>
      <c r="E903" s="478">
        <f>+F11_ProdProfile!D18</f>
        <v>0</v>
      </c>
    </row>
    <row r="904" spans="2:5" x14ac:dyDescent="0.2">
      <c r="B904" s="431" t="s">
        <v>591</v>
      </c>
      <c r="C904" s="431" t="s">
        <v>588</v>
      </c>
      <c r="D904" s="439" t="s">
        <v>1295</v>
      </c>
      <c r="E904" s="478">
        <f>+F11_ProdProfile!E18</f>
        <v>0</v>
      </c>
    </row>
    <row r="905" spans="2:5" x14ac:dyDescent="0.2">
      <c r="B905" s="431" t="s">
        <v>591</v>
      </c>
      <c r="C905" s="431" t="s">
        <v>588</v>
      </c>
      <c r="D905" s="439" t="s">
        <v>1296</v>
      </c>
      <c r="E905" s="478">
        <f>+F11_ProdProfile!F18</f>
        <v>0</v>
      </c>
    </row>
    <row r="906" spans="2:5" x14ac:dyDescent="0.2">
      <c r="B906" s="431" t="s">
        <v>591</v>
      </c>
      <c r="C906" s="431" t="s">
        <v>588</v>
      </c>
      <c r="D906" s="439" t="s">
        <v>1297</v>
      </c>
      <c r="E906" s="478">
        <f>+F11_ProdProfile!G18</f>
        <v>0</v>
      </c>
    </row>
    <row r="907" spans="2:5" x14ac:dyDescent="0.2">
      <c r="B907" s="431" t="s">
        <v>591</v>
      </c>
      <c r="C907" s="431" t="s">
        <v>588</v>
      </c>
      <c r="D907" s="439" t="s">
        <v>1298</v>
      </c>
      <c r="E907" s="478">
        <f>+F11_ProdProfile!H18</f>
        <v>0</v>
      </c>
    </row>
    <row r="908" spans="2:5" x14ac:dyDescent="0.2">
      <c r="B908" s="431" t="s">
        <v>591</v>
      </c>
      <c r="C908" s="431" t="s">
        <v>588</v>
      </c>
      <c r="D908" s="439" t="s">
        <v>1299</v>
      </c>
      <c r="E908" s="478">
        <f>+F11_ProdProfile!I18</f>
        <v>0</v>
      </c>
    </row>
    <row r="909" spans="2:5" x14ac:dyDescent="0.2">
      <c r="B909" s="431" t="s">
        <v>591</v>
      </c>
      <c r="C909" s="431" t="s">
        <v>588</v>
      </c>
      <c r="D909" s="439" t="s">
        <v>1300</v>
      </c>
      <c r="E909" s="478">
        <f>+F11_ProdProfile!J18</f>
        <v>0</v>
      </c>
    </row>
    <row r="910" spans="2:5" x14ac:dyDescent="0.2">
      <c r="B910" s="431" t="s">
        <v>591</v>
      </c>
      <c r="C910" s="431" t="s">
        <v>588</v>
      </c>
      <c r="D910" s="439" t="s">
        <v>1301</v>
      </c>
      <c r="E910" s="478">
        <f>+F11_ProdProfile!K18</f>
        <v>0</v>
      </c>
    </row>
    <row r="911" spans="2:5" x14ac:dyDescent="0.2">
      <c r="B911" s="431" t="s">
        <v>591</v>
      </c>
      <c r="C911" s="431" t="s">
        <v>588</v>
      </c>
      <c r="D911" s="439" t="s">
        <v>1302</v>
      </c>
      <c r="E911" s="478">
        <f>+F11_ProdProfile!L18</f>
        <v>0</v>
      </c>
    </row>
    <row r="912" spans="2:5" x14ac:dyDescent="0.2">
      <c r="B912" s="431" t="s">
        <v>591</v>
      </c>
      <c r="C912" s="431" t="s">
        <v>588</v>
      </c>
      <c r="D912" s="439" t="s">
        <v>1303</v>
      </c>
      <c r="E912" s="478">
        <f>+F11_ProdProfile!M18</f>
        <v>0</v>
      </c>
    </row>
    <row r="913" spans="2:5" x14ac:dyDescent="0.2">
      <c r="B913" s="431" t="s">
        <v>591</v>
      </c>
      <c r="C913" s="431" t="s">
        <v>588</v>
      </c>
      <c r="D913" s="439" t="s">
        <v>1304</v>
      </c>
      <c r="E913" s="478">
        <f>+F11_ProdProfile!N18</f>
        <v>0</v>
      </c>
    </row>
    <row r="914" spans="2:5" x14ac:dyDescent="0.2">
      <c r="B914" s="431" t="s">
        <v>591</v>
      </c>
      <c r="C914" s="431" t="s">
        <v>588</v>
      </c>
      <c r="D914" s="439" t="s">
        <v>1305</v>
      </c>
      <c r="E914" s="456">
        <f>+F11_ProdProfile!C22</f>
        <v>0</v>
      </c>
    </row>
    <row r="915" spans="2:5" x14ac:dyDescent="0.2">
      <c r="B915" s="431" t="s">
        <v>591</v>
      </c>
      <c r="C915" s="431" t="s">
        <v>588</v>
      </c>
      <c r="D915" s="439" t="s">
        <v>1306</v>
      </c>
      <c r="E915" s="456">
        <f>+F11_ProdProfile!C23</f>
        <v>0</v>
      </c>
    </row>
    <row r="916" spans="2:5" x14ac:dyDescent="0.2">
      <c r="B916" s="431" t="s">
        <v>591</v>
      </c>
      <c r="C916" s="431" t="s">
        <v>588</v>
      </c>
      <c r="D916" s="439" t="s">
        <v>1307</v>
      </c>
      <c r="E916" s="456">
        <f>+F11_ProdProfile!C24</f>
        <v>0</v>
      </c>
    </row>
    <row r="917" spans="2:5" x14ac:dyDescent="0.2">
      <c r="B917" s="431" t="s">
        <v>591</v>
      </c>
      <c r="C917" s="431" t="s">
        <v>588</v>
      </c>
      <c r="D917" s="439" t="s">
        <v>1308</v>
      </c>
      <c r="E917" s="456">
        <f>+F11_ProdProfile!C25</f>
        <v>0</v>
      </c>
    </row>
    <row r="918" spans="2:5" x14ac:dyDescent="0.2">
      <c r="B918" s="431" t="s">
        <v>591</v>
      </c>
      <c r="C918" s="431" t="s">
        <v>588</v>
      </c>
      <c r="D918" s="439" t="s">
        <v>1309</v>
      </c>
      <c r="E918" s="456">
        <f>+F11_ProdProfile!C26</f>
        <v>0</v>
      </c>
    </row>
    <row r="919" spans="2:5" x14ac:dyDescent="0.2">
      <c r="B919" s="431" t="s">
        <v>591</v>
      </c>
      <c r="C919" s="431" t="s">
        <v>588</v>
      </c>
      <c r="D919" s="439" t="s">
        <v>1310</v>
      </c>
      <c r="E919" s="456">
        <f>+F11_ProdProfile!C27</f>
        <v>0</v>
      </c>
    </row>
    <row r="920" spans="2:5" x14ac:dyDescent="0.2">
      <c r="B920" s="431" t="s">
        <v>591</v>
      </c>
      <c r="C920" s="431" t="s">
        <v>588</v>
      </c>
      <c r="D920" s="439" t="s">
        <v>1311</v>
      </c>
      <c r="E920" s="456">
        <f>+F11_ProdProfile!C28</f>
        <v>0</v>
      </c>
    </row>
    <row r="921" spans="2:5" x14ac:dyDescent="0.2">
      <c r="B921" s="431" t="s">
        <v>591</v>
      </c>
      <c r="C921" s="431" t="s">
        <v>588</v>
      </c>
      <c r="D921" s="439" t="s">
        <v>1312</v>
      </c>
      <c r="E921" s="456">
        <f>+F11_ProdProfile!C29</f>
        <v>0</v>
      </c>
    </row>
    <row r="922" spans="2:5" x14ac:dyDescent="0.2">
      <c r="B922" s="431" t="s">
        <v>591</v>
      </c>
      <c r="C922" s="431" t="s">
        <v>588</v>
      </c>
      <c r="D922" s="439" t="s">
        <v>1313</v>
      </c>
      <c r="E922" s="456">
        <f>+F11_ProdProfile!C30</f>
        <v>0</v>
      </c>
    </row>
    <row r="923" spans="2:5" x14ac:dyDescent="0.2">
      <c r="B923" s="431" t="s">
        <v>591</v>
      </c>
      <c r="C923" s="431" t="s">
        <v>588</v>
      </c>
      <c r="D923" s="439" t="s">
        <v>1314</v>
      </c>
      <c r="E923" s="456">
        <f>+F11_ProdProfile!C31</f>
        <v>0</v>
      </c>
    </row>
    <row r="924" spans="2:5" x14ac:dyDescent="0.2">
      <c r="B924" s="431" t="s">
        <v>591</v>
      </c>
      <c r="C924" s="431" t="s">
        <v>588</v>
      </c>
      <c r="D924" s="439" t="s">
        <v>1315</v>
      </c>
      <c r="E924" s="456">
        <f>+F11_ProdProfile!C32</f>
        <v>0</v>
      </c>
    </row>
    <row r="925" spans="2:5" x14ac:dyDescent="0.2">
      <c r="B925" s="431" t="s">
        <v>591</v>
      </c>
      <c r="C925" s="431" t="s">
        <v>588</v>
      </c>
      <c r="D925" s="439" t="s">
        <v>1316</v>
      </c>
      <c r="E925" s="456">
        <f>+F11_ProdProfile!C33</f>
        <v>0</v>
      </c>
    </row>
    <row r="926" spans="2:5" x14ac:dyDescent="0.2">
      <c r="B926" s="431" t="s">
        <v>591</v>
      </c>
      <c r="C926" s="431" t="s">
        <v>588</v>
      </c>
      <c r="D926" s="439" t="s">
        <v>1317</v>
      </c>
      <c r="E926" s="456">
        <f>+F11_ProdProfile!C34</f>
        <v>0</v>
      </c>
    </row>
    <row r="927" spans="2:5" x14ac:dyDescent="0.2">
      <c r="B927" s="431" t="s">
        <v>591</v>
      </c>
      <c r="C927" s="431" t="s">
        <v>588</v>
      </c>
      <c r="D927" s="439" t="s">
        <v>1318</v>
      </c>
      <c r="E927" s="456">
        <f>+F11_ProdProfile!C35</f>
        <v>0</v>
      </c>
    </row>
    <row r="928" spans="2:5" x14ac:dyDescent="0.2">
      <c r="B928" s="431" t="s">
        <v>591</v>
      </c>
      <c r="C928" s="431" t="s">
        <v>588</v>
      </c>
      <c r="D928" s="439" t="s">
        <v>1319</v>
      </c>
      <c r="E928" s="456">
        <f>+F11_ProdProfile!C36</f>
        <v>0</v>
      </c>
    </row>
    <row r="929" spans="2:5" x14ac:dyDescent="0.2">
      <c r="B929" s="431" t="s">
        <v>591</v>
      </c>
      <c r="C929" s="431" t="s">
        <v>588</v>
      </c>
      <c r="D929" s="439" t="s">
        <v>1320</v>
      </c>
      <c r="E929" s="456">
        <f>+F11_ProdProfile!C37</f>
        <v>0</v>
      </c>
    </row>
    <row r="930" spans="2:5" x14ac:dyDescent="0.2">
      <c r="B930" s="431" t="s">
        <v>591</v>
      </c>
      <c r="C930" s="431" t="s">
        <v>588</v>
      </c>
      <c r="D930" s="439" t="s">
        <v>1321</v>
      </c>
      <c r="E930" s="456">
        <f>+F11_ProdProfile!C38</f>
        <v>0</v>
      </c>
    </row>
    <row r="931" spans="2:5" x14ac:dyDescent="0.2">
      <c r="B931" s="431" t="s">
        <v>591</v>
      </c>
      <c r="C931" s="431" t="s">
        <v>588</v>
      </c>
      <c r="D931" s="439" t="s">
        <v>1322</v>
      </c>
      <c r="E931" s="456">
        <f>+F11_ProdProfile!C39</f>
        <v>0</v>
      </c>
    </row>
    <row r="932" spans="2:5" x14ac:dyDescent="0.2">
      <c r="B932" s="431" t="s">
        <v>591</v>
      </c>
      <c r="C932" s="431" t="s">
        <v>588</v>
      </c>
      <c r="D932" s="439" t="s">
        <v>1323</v>
      </c>
      <c r="E932" s="456">
        <f>+F11_ProdProfile!C40</f>
        <v>0</v>
      </c>
    </row>
    <row r="933" spans="2:5" x14ac:dyDescent="0.2">
      <c r="B933" s="431" t="s">
        <v>591</v>
      </c>
      <c r="C933" s="431" t="s">
        <v>588</v>
      </c>
      <c r="D933" s="439" t="s">
        <v>1324</v>
      </c>
      <c r="E933" s="456">
        <f>+F11_ProdProfile!C41</f>
        <v>0</v>
      </c>
    </row>
    <row r="934" spans="2:5" x14ac:dyDescent="0.2">
      <c r="B934" s="431" t="s">
        <v>591</v>
      </c>
      <c r="C934" s="431" t="s">
        <v>588</v>
      </c>
      <c r="D934" s="439" t="s">
        <v>1325</v>
      </c>
      <c r="E934" s="456">
        <f>+F11_ProdProfile!C42</f>
        <v>0</v>
      </c>
    </row>
    <row r="935" spans="2:5" x14ac:dyDescent="0.2">
      <c r="B935" s="431" t="s">
        <v>591</v>
      </c>
      <c r="C935" s="431" t="s">
        <v>588</v>
      </c>
      <c r="D935" s="439" t="s">
        <v>1326</v>
      </c>
      <c r="E935" s="456">
        <f>+F11_ProdProfile!C43</f>
        <v>0</v>
      </c>
    </row>
    <row r="936" spans="2:5" x14ac:dyDescent="0.2">
      <c r="B936" s="431" t="s">
        <v>591</v>
      </c>
      <c r="C936" s="431" t="s">
        <v>588</v>
      </c>
      <c r="D936" s="439" t="s">
        <v>1327</v>
      </c>
      <c r="E936" s="456">
        <f>+F11_ProdProfile!C44</f>
        <v>0</v>
      </c>
    </row>
    <row r="937" spans="2:5" x14ac:dyDescent="0.2">
      <c r="B937" s="431" t="s">
        <v>591</v>
      </c>
      <c r="C937" s="431" t="s">
        <v>588</v>
      </c>
      <c r="D937" s="439" t="s">
        <v>1328</v>
      </c>
      <c r="E937" s="456">
        <f>+F11_ProdProfile!C45</f>
        <v>0</v>
      </c>
    </row>
    <row r="938" spans="2:5" x14ac:dyDescent="0.2">
      <c r="B938" s="431" t="s">
        <v>591</v>
      </c>
      <c r="C938" s="431" t="s">
        <v>588</v>
      </c>
      <c r="D938" s="439" t="s">
        <v>1329</v>
      </c>
      <c r="E938" s="456">
        <f>+F11_ProdProfile!D22</f>
        <v>0</v>
      </c>
    </row>
    <row r="939" spans="2:5" x14ac:dyDescent="0.2">
      <c r="B939" s="431" t="s">
        <v>591</v>
      </c>
      <c r="C939" s="431" t="s">
        <v>588</v>
      </c>
      <c r="D939" s="439" t="s">
        <v>1330</v>
      </c>
      <c r="E939" s="456">
        <f>+F11_ProdProfile!D23</f>
        <v>0</v>
      </c>
    </row>
    <row r="940" spans="2:5" x14ac:dyDescent="0.2">
      <c r="B940" s="431" t="s">
        <v>591</v>
      </c>
      <c r="C940" s="431" t="s">
        <v>588</v>
      </c>
      <c r="D940" s="439" t="s">
        <v>1331</v>
      </c>
      <c r="E940" s="456">
        <f>+F11_ProdProfile!D24</f>
        <v>0</v>
      </c>
    </row>
    <row r="941" spans="2:5" x14ac:dyDescent="0.2">
      <c r="B941" s="431" t="s">
        <v>591</v>
      </c>
      <c r="C941" s="431" t="s">
        <v>588</v>
      </c>
      <c r="D941" s="439" t="s">
        <v>1332</v>
      </c>
      <c r="E941" s="456">
        <f>+F11_ProdProfile!D25</f>
        <v>0</v>
      </c>
    </row>
    <row r="942" spans="2:5" x14ac:dyDescent="0.2">
      <c r="B942" s="431" t="s">
        <v>591</v>
      </c>
      <c r="C942" s="431" t="s">
        <v>588</v>
      </c>
      <c r="D942" s="439" t="s">
        <v>1333</v>
      </c>
      <c r="E942" s="456">
        <f>+F11_ProdProfile!D26</f>
        <v>0</v>
      </c>
    </row>
    <row r="943" spans="2:5" x14ac:dyDescent="0.2">
      <c r="B943" s="431" t="s">
        <v>591</v>
      </c>
      <c r="C943" s="431" t="s">
        <v>588</v>
      </c>
      <c r="D943" s="439" t="s">
        <v>1334</v>
      </c>
      <c r="E943" s="456">
        <f>+F11_ProdProfile!D27</f>
        <v>0</v>
      </c>
    </row>
    <row r="944" spans="2:5" x14ac:dyDescent="0.2">
      <c r="B944" s="431" t="s">
        <v>591</v>
      </c>
      <c r="C944" s="431" t="s">
        <v>588</v>
      </c>
      <c r="D944" s="439" t="s">
        <v>1335</v>
      </c>
      <c r="E944" s="456">
        <f>+F11_ProdProfile!D28</f>
        <v>0</v>
      </c>
    </row>
    <row r="945" spans="2:5" x14ac:dyDescent="0.2">
      <c r="B945" s="431" t="s">
        <v>591</v>
      </c>
      <c r="C945" s="431" t="s">
        <v>588</v>
      </c>
      <c r="D945" s="439" t="s">
        <v>1336</v>
      </c>
      <c r="E945" s="456">
        <f>+F11_ProdProfile!D29</f>
        <v>0</v>
      </c>
    </row>
    <row r="946" spans="2:5" x14ac:dyDescent="0.2">
      <c r="B946" s="431" t="s">
        <v>591</v>
      </c>
      <c r="C946" s="431" t="s">
        <v>588</v>
      </c>
      <c r="D946" s="439" t="s">
        <v>1337</v>
      </c>
      <c r="E946" s="456">
        <f>+F11_ProdProfile!D30</f>
        <v>0</v>
      </c>
    </row>
    <row r="947" spans="2:5" x14ac:dyDescent="0.2">
      <c r="B947" s="431" t="s">
        <v>591</v>
      </c>
      <c r="C947" s="431" t="s">
        <v>588</v>
      </c>
      <c r="D947" s="439" t="s">
        <v>1338</v>
      </c>
      <c r="E947" s="456">
        <f>+F11_ProdProfile!D31</f>
        <v>0</v>
      </c>
    </row>
    <row r="948" spans="2:5" x14ac:dyDescent="0.2">
      <c r="B948" s="431" t="s">
        <v>591</v>
      </c>
      <c r="C948" s="431" t="s">
        <v>588</v>
      </c>
      <c r="D948" s="439" t="s">
        <v>1339</v>
      </c>
      <c r="E948" s="456">
        <f>+F11_ProdProfile!D32</f>
        <v>0</v>
      </c>
    </row>
    <row r="949" spans="2:5" x14ac:dyDescent="0.2">
      <c r="B949" s="431" t="s">
        <v>591</v>
      </c>
      <c r="C949" s="431" t="s">
        <v>588</v>
      </c>
      <c r="D949" s="439" t="s">
        <v>1340</v>
      </c>
      <c r="E949" s="456">
        <f>+F11_ProdProfile!D33</f>
        <v>0</v>
      </c>
    </row>
    <row r="950" spans="2:5" x14ac:dyDescent="0.2">
      <c r="B950" s="431" t="s">
        <v>591</v>
      </c>
      <c r="C950" s="431" t="s">
        <v>588</v>
      </c>
      <c r="D950" s="439" t="s">
        <v>1341</v>
      </c>
      <c r="E950" s="456">
        <f>+F11_ProdProfile!D34</f>
        <v>0</v>
      </c>
    </row>
    <row r="951" spans="2:5" x14ac:dyDescent="0.2">
      <c r="B951" s="431" t="s">
        <v>591</v>
      </c>
      <c r="C951" s="431" t="s">
        <v>588</v>
      </c>
      <c r="D951" s="439" t="s">
        <v>1342</v>
      </c>
      <c r="E951" s="456">
        <f>+F11_ProdProfile!D35</f>
        <v>0</v>
      </c>
    </row>
    <row r="952" spans="2:5" x14ac:dyDescent="0.2">
      <c r="B952" s="431" t="s">
        <v>591</v>
      </c>
      <c r="C952" s="431" t="s">
        <v>588</v>
      </c>
      <c r="D952" s="439" t="s">
        <v>1343</v>
      </c>
      <c r="E952" s="456">
        <f>+F11_ProdProfile!D36</f>
        <v>0</v>
      </c>
    </row>
    <row r="953" spans="2:5" x14ac:dyDescent="0.2">
      <c r="B953" s="431" t="s">
        <v>591</v>
      </c>
      <c r="C953" s="431" t="s">
        <v>588</v>
      </c>
      <c r="D953" s="439" t="s">
        <v>1344</v>
      </c>
      <c r="E953" s="456">
        <f>+F11_ProdProfile!D37</f>
        <v>0</v>
      </c>
    </row>
    <row r="954" spans="2:5" x14ac:dyDescent="0.2">
      <c r="B954" s="431" t="s">
        <v>591</v>
      </c>
      <c r="C954" s="431" t="s">
        <v>588</v>
      </c>
      <c r="D954" s="439" t="s">
        <v>1345</v>
      </c>
      <c r="E954" s="456">
        <f>+F11_ProdProfile!D38</f>
        <v>0</v>
      </c>
    </row>
    <row r="955" spans="2:5" x14ac:dyDescent="0.2">
      <c r="B955" s="431" t="s">
        <v>591</v>
      </c>
      <c r="C955" s="431" t="s">
        <v>588</v>
      </c>
      <c r="D955" s="439" t="s">
        <v>1346</v>
      </c>
      <c r="E955" s="456">
        <f>+F11_ProdProfile!D39</f>
        <v>0</v>
      </c>
    </row>
    <row r="956" spans="2:5" x14ac:dyDescent="0.2">
      <c r="B956" s="431" t="s">
        <v>591</v>
      </c>
      <c r="C956" s="431" t="s">
        <v>588</v>
      </c>
      <c r="D956" s="439" t="s">
        <v>1347</v>
      </c>
      <c r="E956" s="456">
        <f>+F11_ProdProfile!D40</f>
        <v>0</v>
      </c>
    </row>
    <row r="957" spans="2:5" x14ac:dyDescent="0.2">
      <c r="B957" s="431" t="s">
        <v>591</v>
      </c>
      <c r="C957" s="431" t="s">
        <v>588</v>
      </c>
      <c r="D957" s="439" t="s">
        <v>1348</v>
      </c>
      <c r="E957" s="456">
        <f>+F11_ProdProfile!D41</f>
        <v>0</v>
      </c>
    </row>
    <row r="958" spans="2:5" x14ac:dyDescent="0.2">
      <c r="B958" s="431" t="s">
        <v>591</v>
      </c>
      <c r="C958" s="431" t="s">
        <v>588</v>
      </c>
      <c r="D958" s="439" t="s">
        <v>1349</v>
      </c>
      <c r="E958" s="456">
        <f>+F11_ProdProfile!D42</f>
        <v>0</v>
      </c>
    </row>
    <row r="959" spans="2:5" x14ac:dyDescent="0.2">
      <c r="B959" s="431" t="s">
        <v>591</v>
      </c>
      <c r="C959" s="431" t="s">
        <v>588</v>
      </c>
      <c r="D959" s="439" t="s">
        <v>1350</v>
      </c>
      <c r="E959" s="456">
        <f>+F11_ProdProfile!D43</f>
        <v>0</v>
      </c>
    </row>
    <row r="960" spans="2:5" x14ac:dyDescent="0.2">
      <c r="B960" s="431" t="s">
        <v>591</v>
      </c>
      <c r="C960" s="431" t="s">
        <v>588</v>
      </c>
      <c r="D960" s="439" t="s">
        <v>1351</v>
      </c>
      <c r="E960" s="456">
        <f>+F11_ProdProfile!D44</f>
        <v>0</v>
      </c>
    </row>
    <row r="961" spans="2:5" x14ac:dyDescent="0.2">
      <c r="B961" s="431" t="s">
        <v>591</v>
      </c>
      <c r="C961" s="431" t="s">
        <v>588</v>
      </c>
      <c r="D961" s="439" t="s">
        <v>1352</v>
      </c>
      <c r="E961" s="456">
        <f>+F11_ProdProfile!D45</f>
        <v>0</v>
      </c>
    </row>
    <row r="962" spans="2:5" x14ac:dyDescent="0.2">
      <c r="B962" s="431" t="s">
        <v>591</v>
      </c>
      <c r="C962" s="431" t="s">
        <v>588</v>
      </c>
      <c r="D962" s="439" t="s">
        <v>1353</v>
      </c>
      <c r="E962" s="456">
        <f>+F11_ProdProfile!E22</f>
        <v>0</v>
      </c>
    </row>
    <row r="963" spans="2:5" x14ac:dyDescent="0.2">
      <c r="B963" s="431" t="s">
        <v>591</v>
      </c>
      <c r="C963" s="431" t="s">
        <v>588</v>
      </c>
      <c r="D963" s="439" t="s">
        <v>1354</v>
      </c>
      <c r="E963" s="456">
        <f>+F11_ProdProfile!E23</f>
        <v>0</v>
      </c>
    </row>
    <row r="964" spans="2:5" x14ac:dyDescent="0.2">
      <c r="B964" s="431" t="s">
        <v>591</v>
      </c>
      <c r="C964" s="431" t="s">
        <v>588</v>
      </c>
      <c r="D964" s="439" t="s">
        <v>1355</v>
      </c>
      <c r="E964" s="456">
        <f>+F11_ProdProfile!E24</f>
        <v>0</v>
      </c>
    </row>
    <row r="965" spans="2:5" x14ac:dyDescent="0.2">
      <c r="B965" s="431" t="s">
        <v>591</v>
      </c>
      <c r="C965" s="431" t="s">
        <v>588</v>
      </c>
      <c r="D965" s="439" t="s">
        <v>1356</v>
      </c>
      <c r="E965" s="456">
        <f>+F11_ProdProfile!E25</f>
        <v>0</v>
      </c>
    </row>
    <row r="966" spans="2:5" x14ac:dyDescent="0.2">
      <c r="B966" s="431" t="s">
        <v>591</v>
      </c>
      <c r="C966" s="431" t="s">
        <v>588</v>
      </c>
      <c r="D966" s="439" t="s">
        <v>1357</v>
      </c>
      <c r="E966" s="456">
        <f>+F11_ProdProfile!E26</f>
        <v>0</v>
      </c>
    </row>
    <row r="967" spans="2:5" x14ac:dyDescent="0.2">
      <c r="B967" s="431" t="s">
        <v>591</v>
      </c>
      <c r="C967" s="431" t="s">
        <v>588</v>
      </c>
      <c r="D967" s="439" t="s">
        <v>1358</v>
      </c>
      <c r="E967" s="456">
        <f>+F11_ProdProfile!E27</f>
        <v>0</v>
      </c>
    </row>
    <row r="968" spans="2:5" x14ac:dyDescent="0.2">
      <c r="B968" s="431" t="s">
        <v>591</v>
      </c>
      <c r="C968" s="431" t="s">
        <v>588</v>
      </c>
      <c r="D968" s="439" t="s">
        <v>1359</v>
      </c>
      <c r="E968" s="456">
        <f>+F11_ProdProfile!E28</f>
        <v>0</v>
      </c>
    </row>
    <row r="969" spans="2:5" x14ac:dyDescent="0.2">
      <c r="B969" s="431" t="s">
        <v>591</v>
      </c>
      <c r="C969" s="431" t="s">
        <v>588</v>
      </c>
      <c r="D969" s="439" t="s">
        <v>1360</v>
      </c>
      <c r="E969" s="456">
        <f>+F11_ProdProfile!E29</f>
        <v>0</v>
      </c>
    </row>
    <row r="970" spans="2:5" x14ac:dyDescent="0.2">
      <c r="B970" s="431" t="s">
        <v>591</v>
      </c>
      <c r="C970" s="431" t="s">
        <v>588</v>
      </c>
      <c r="D970" s="439" t="s">
        <v>1361</v>
      </c>
      <c r="E970" s="456">
        <f>+F11_ProdProfile!E30</f>
        <v>0</v>
      </c>
    </row>
    <row r="971" spans="2:5" x14ac:dyDescent="0.2">
      <c r="B971" s="431" t="s">
        <v>591</v>
      </c>
      <c r="C971" s="431" t="s">
        <v>588</v>
      </c>
      <c r="D971" s="439" t="s">
        <v>1362</v>
      </c>
      <c r="E971" s="456">
        <f>+F11_ProdProfile!E31</f>
        <v>0</v>
      </c>
    </row>
    <row r="972" spans="2:5" x14ac:dyDescent="0.2">
      <c r="B972" s="431" t="s">
        <v>591</v>
      </c>
      <c r="C972" s="431" t="s">
        <v>588</v>
      </c>
      <c r="D972" s="439" t="s">
        <v>1363</v>
      </c>
      <c r="E972" s="456">
        <f>+F11_ProdProfile!E32</f>
        <v>0</v>
      </c>
    </row>
    <row r="973" spans="2:5" x14ac:dyDescent="0.2">
      <c r="B973" s="431" t="s">
        <v>591</v>
      </c>
      <c r="C973" s="431" t="s">
        <v>588</v>
      </c>
      <c r="D973" s="439" t="s">
        <v>1364</v>
      </c>
      <c r="E973" s="456">
        <f>+F11_ProdProfile!E33</f>
        <v>0</v>
      </c>
    </row>
    <row r="974" spans="2:5" x14ac:dyDescent="0.2">
      <c r="B974" s="431" t="s">
        <v>591</v>
      </c>
      <c r="C974" s="431" t="s">
        <v>588</v>
      </c>
      <c r="D974" s="439" t="s">
        <v>1365</v>
      </c>
      <c r="E974" s="456">
        <f>+F11_ProdProfile!E34</f>
        <v>0</v>
      </c>
    </row>
    <row r="975" spans="2:5" x14ac:dyDescent="0.2">
      <c r="B975" s="431" t="s">
        <v>591</v>
      </c>
      <c r="C975" s="431" t="s">
        <v>588</v>
      </c>
      <c r="D975" s="439" t="s">
        <v>1366</v>
      </c>
      <c r="E975" s="456">
        <f>+F11_ProdProfile!E35</f>
        <v>0</v>
      </c>
    </row>
    <row r="976" spans="2:5" x14ac:dyDescent="0.2">
      <c r="B976" s="431" t="s">
        <v>591</v>
      </c>
      <c r="C976" s="431" t="s">
        <v>588</v>
      </c>
      <c r="D976" s="439" t="s">
        <v>1367</v>
      </c>
      <c r="E976" s="456">
        <f>+F11_ProdProfile!E36</f>
        <v>0</v>
      </c>
    </row>
    <row r="977" spans="2:5" x14ac:dyDescent="0.2">
      <c r="B977" s="431" t="s">
        <v>591</v>
      </c>
      <c r="C977" s="431" t="s">
        <v>588</v>
      </c>
      <c r="D977" s="439" t="s">
        <v>1368</v>
      </c>
      <c r="E977" s="456">
        <f>+F11_ProdProfile!E37</f>
        <v>0</v>
      </c>
    </row>
    <row r="978" spans="2:5" x14ac:dyDescent="0.2">
      <c r="B978" s="431" t="s">
        <v>591</v>
      </c>
      <c r="C978" s="431" t="s">
        <v>588</v>
      </c>
      <c r="D978" s="439" t="s">
        <v>1369</v>
      </c>
      <c r="E978" s="456">
        <f>+F11_ProdProfile!E38</f>
        <v>0</v>
      </c>
    </row>
    <row r="979" spans="2:5" x14ac:dyDescent="0.2">
      <c r="B979" s="431" t="s">
        <v>591</v>
      </c>
      <c r="C979" s="431" t="s">
        <v>588</v>
      </c>
      <c r="D979" s="439" t="s">
        <v>1370</v>
      </c>
      <c r="E979" s="456">
        <f>+F11_ProdProfile!E39</f>
        <v>0</v>
      </c>
    </row>
    <row r="980" spans="2:5" x14ac:dyDescent="0.2">
      <c r="B980" s="431" t="s">
        <v>591</v>
      </c>
      <c r="C980" s="431" t="s">
        <v>588</v>
      </c>
      <c r="D980" s="439" t="s">
        <v>1371</v>
      </c>
      <c r="E980" s="456">
        <f>+F11_ProdProfile!E40</f>
        <v>0</v>
      </c>
    </row>
    <row r="981" spans="2:5" x14ac:dyDescent="0.2">
      <c r="B981" s="431" t="s">
        <v>591</v>
      </c>
      <c r="C981" s="431" t="s">
        <v>588</v>
      </c>
      <c r="D981" s="439" t="s">
        <v>1372</v>
      </c>
      <c r="E981" s="456">
        <f>+F11_ProdProfile!E41</f>
        <v>0</v>
      </c>
    </row>
    <row r="982" spans="2:5" x14ac:dyDescent="0.2">
      <c r="B982" s="431" t="s">
        <v>591</v>
      </c>
      <c r="C982" s="431" t="s">
        <v>588</v>
      </c>
      <c r="D982" s="439" t="s">
        <v>1373</v>
      </c>
      <c r="E982" s="456">
        <f>+F11_ProdProfile!E42</f>
        <v>0</v>
      </c>
    </row>
    <row r="983" spans="2:5" x14ac:dyDescent="0.2">
      <c r="B983" s="431" t="s">
        <v>591</v>
      </c>
      <c r="C983" s="431" t="s">
        <v>588</v>
      </c>
      <c r="D983" s="439" t="s">
        <v>1374</v>
      </c>
      <c r="E983" s="456">
        <f>+F11_ProdProfile!E43</f>
        <v>0</v>
      </c>
    </row>
    <row r="984" spans="2:5" x14ac:dyDescent="0.2">
      <c r="B984" s="431" t="s">
        <v>591</v>
      </c>
      <c r="C984" s="431" t="s">
        <v>588</v>
      </c>
      <c r="D984" s="439" t="s">
        <v>1375</v>
      </c>
      <c r="E984" s="456">
        <f>+F11_ProdProfile!E44</f>
        <v>0</v>
      </c>
    </row>
    <row r="985" spans="2:5" x14ac:dyDescent="0.2">
      <c r="B985" s="431" t="s">
        <v>591</v>
      </c>
      <c r="C985" s="431" t="s">
        <v>588</v>
      </c>
      <c r="D985" s="439" t="s">
        <v>1376</v>
      </c>
      <c r="E985" s="456">
        <f>+F11_ProdProfile!E45</f>
        <v>0</v>
      </c>
    </row>
    <row r="986" spans="2:5" x14ac:dyDescent="0.2">
      <c r="B986" s="431" t="s">
        <v>591</v>
      </c>
      <c r="C986" s="431" t="s">
        <v>588</v>
      </c>
      <c r="D986" s="439" t="s">
        <v>1377</v>
      </c>
      <c r="E986" s="456">
        <f>+F11_ProdProfile!F22</f>
        <v>0</v>
      </c>
    </row>
    <row r="987" spans="2:5" x14ac:dyDescent="0.2">
      <c r="B987" s="431" t="s">
        <v>591</v>
      </c>
      <c r="C987" s="431" t="s">
        <v>588</v>
      </c>
      <c r="D987" s="439" t="s">
        <v>1378</v>
      </c>
      <c r="E987" s="456">
        <f>+F11_ProdProfile!F23</f>
        <v>0</v>
      </c>
    </row>
    <row r="988" spans="2:5" x14ac:dyDescent="0.2">
      <c r="B988" s="431" t="s">
        <v>591</v>
      </c>
      <c r="C988" s="431" t="s">
        <v>588</v>
      </c>
      <c r="D988" s="439" t="s">
        <v>1379</v>
      </c>
      <c r="E988" s="456">
        <f>+F11_ProdProfile!F24</f>
        <v>0</v>
      </c>
    </row>
    <row r="989" spans="2:5" x14ac:dyDescent="0.2">
      <c r="B989" s="431" t="s">
        <v>591</v>
      </c>
      <c r="C989" s="431" t="s">
        <v>588</v>
      </c>
      <c r="D989" s="439" t="s">
        <v>1380</v>
      </c>
      <c r="E989" s="456">
        <f>+F11_ProdProfile!F25</f>
        <v>0</v>
      </c>
    </row>
    <row r="990" spans="2:5" x14ac:dyDescent="0.2">
      <c r="B990" s="431" t="s">
        <v>591</v>
      </c>
      <c r="C990" s="431" t="s">
        <v>588</v>
      </c>
      <c r="D990" s="439" t="s">
        <v>1381</v>
      </c>
      <c r="E990" s="456">
        <f>+F11_ProdProfile!F26</f>
        <v>0</v>
      </c>
    </row>
    <row r="991" spans="2:5" x14ac:dyDescent="0.2">
      <c r="B991" s="431" t="s">
        <v>591</v>
      </c>
      <c r="C991" s="431" t="s">
        <v>588</v>
      </c>
      <c r="D991" s="439" t="s">
        <v>1382</v>
      </c>
      <c r="E991" s="456">
        <f>+F11_ProdProfile!F27</f>
        <v>0</v>
      </c>
    </row>
    <row r="992" spans="2:5" x14ac:dyDescent="0.2">
      <c r="B992" s="431" t="s">
        <v>591</v>
      </c>
      <c r="C992" s="431" t="s">
        <v>588</v>
      </c>
      <c r="D992" s="439" t="s">
        <v>1383</v>
      </c>
      <c r="E992" s="456">
        <f>+F11_ProdProfile!F28</f>
        <v>0</v>
      </c>
    </row>
    <row r="993" spans="2:5" x14ac:dyDescent="0.2">
      <c r="B993" s="431" t="s">
        <v>591</v>
      </c>
      <c r="C993" s="431" t="s">
        <v>588</v>
      </c>
      <c r="D993" s="439" t="s">
        <v>1384</v>
      </c>
      <c r="E993" s="456">
        <f>+F11_ProdProfile!F29</f>
        <v>0</v>
      </c>
    </row>
    <row r="994" spans="2:5" x14ac:dyDescent="0.2">
      <c r="B994" s="431" t="s">
        <v>591</v>
      </c>
      <c r="C994" s="431" t="s">
        <v>588</v>
      </c>
      <c r="D994" s="439" t="s">
        <v>1385</v>
      </c>
      <c r="E994" s="456">
        <f>+F11_ProdProfile!F30</f>
        <v>0</v>
      </c>
    </row>
    <row r="995" spans="2:5" x14ac:dyDescent="0.2">
      <c r="B995" s="431" t="s">
        <v>591</v>
      </c>
      <c r="C995" s="431" t="s">
        <v>588</v>
      </c>
      <c r="D995" s="439" t="s">
        <v>1386</v>
      </c>
      <c r="E995" s="456">
        <f>+F11_ProdProfile!F31</f>
        <v>0</v>
      </c>
    </row>
    <row r="996" spans="2:5" x14ac:dyDescent="0.2">
      <c r="B996" s="431" t="s">
        <v>591</v>
      </c>
      <c r="C996" s="431" t="s">
        <v>588</v>
      </c>
      <c r="D996" s="439" t="s">
        <v>1387</v>
      </c>
      <c r="E996" s="456">
        <f>+F11_ProdProfile!F32</f>
        <v>0</v>
      </c>
    </row>
    <row r="997" spans="2:5" x14ac:dyDescent="0.2">
      <c r="B997" s="431" t="s">
        <v>591</v>
      </c>
      <c r="C997" s="431" t="s">
        <v>588</v>
      </c>
      <c r="D997" s="439" t="s">
        <v>1388</v>
      </c>
      <c r="E997" s="456">
        <f>+F11_ProdProfile!F33</f>
        <v>0</v>
      </c>
    </row>
    <row r="998" spans="2:5" x14ac:dyDescent="0.2">
      <c r="B998" s="431" t="s">
        <v>591</v>
      </c>
      <c r="C998" s="431" t="s">
        <v>588</v>
      </c>
      <c r="D998" s="439" t="s">
        <v>1389</v>
      </c>
      <c r="E998" s="456">
        <f>+F11_ProdProfile!F34</f>
        <v>0</v>
      </c>
    </row>
    <row r="999" spans="2:5" x14ac:dyDescent="0.2">
      <c r="B999" s="431" t="s">
        <v>591</v>
      </c>
      <c r="C999" s="431" t="s">
        <v>588</v>
      </c>
      <c r="D999" s="439" t="s">
        <v>1390</v>
      </c>
      <c r="E999" s="456">
        <f>+F11_ProdProfile!F35</f>
        <v>0</v>
      </c>
    </row>
    <row r="1000" spans="2:5" x14ac:dyDescent="0.2">
      <c r="B1000" s="431" t="s">
        <v>591</v>
      </c>
      <c r="C1000" s="431" t="s">
        <v>588</v>
      </c>
      <c r="D1000" s="439" t="s">
        <v>1391</v>
      </c>
      <c r="E1000" s="456">
        <f>+F11_ProdProfile!F36</f>
        <v>0</v>
      </c>
    </row>
    <row r="1001" spans="2:5" x14ac:dyDescent="0.2">
      <c r="B1001" s="431" t="s">
        <v>591</v>
      </c>
      <c r="C1001" s="431" t="s">
        <v>588</v>
      </c>
      <c r="D1001" s="439" t="s">
        <v>1392</v>
      </c>
      <c r="E1001" s="456">
        <f>+F11_ProdProfile!F37</f>
        <v>0</v>
      </c>
    </row>
    <row r="1002" spans="2:5" x14ac:dyDescent="0.2">
      <c r="B1002" s="431" t="s">
        <v>591</v>
      </c>
      <c r="C1002" s="431" t="s">
        <v>588</v>
      </c>
      <c r="D1002" s="439" t="s">
        <v>1393</v>
      </c>
      <c r="E1002" s="456">
        <f>+F11_ProdProfile!F38</f>
        <v>0</v>
      </c>
    </row>
    <row r="1003" spans="2:5" x14ac:dyDescent="0.2">
      <c r="B1003" s="431" t="s">
        <v>591</v>
      </c>
      <c r="C1003" s="431" t="s">
        <v>588</v>
      </c>
      <c r="D1003" s="439" t="s">
        <v>1394</v>
      </c>
      <c r="E1003" s="456">
        <f>+F11_ProdProfile!F39</f>
        <v>0</v>
      </c>
    </row>
    <row r="1004" spans="2:5" x14ac:dyDescent="0.2">
      <c r="B1004" s="431" t="s">
        <v>591</v>
      </c>
      <c r="C1004" s="431" t="s">
        <v>588</v>
      </c>
      <c r="D1004" s="439" t="s">
        <v>1395</v>
      </c>
      <c r="E1004" s="456">
        <f>+F11_ProdProfile!F40</f>
        <v>0</v>
      </c>
    </row>
    <row r="1005" spans="2:5" x14ac:dyDescent="0.2">
      <c r="B1005" s="431" t="s">
        <v>591</v>
      </c>
      <c r="C1005" s="431" t="s">
        <v>588</v>
      </c>
      <c r="D1005" s="439" t="s">
        <v>1396</v>
      </c>
      <c r="E1005" s="456">
        <f>+F11_ProdProfile!F41</f>
        <v>0</v>
      </c>
    </row>
    <row r="1006" spans="2:5" x14ac:dyDescent="0.2">
      <c r="B1006" s="431" t="s">
        <v>591</v>
      </c>
      <c r="C1006" s="431" t="s">
        <v>588</v>
      </c>
      <c r="D1006" s="439" t="s">
        <v>1397</v>
      </c>
      <c r="E1006" s="456">
        <f>+F11_ProdProfile!F42</f>
        <v>0</v>
      </c>
    </row>
    <row r="1007" spans="2:5" x14ac:dyDescent="0.2">
      <c r="B1007" s="431" t="s">
        <v>591</v>
      </c>
      <c r="C1007" s="431" t="s">
        <v>588</v>
      </c>
      <c r="D1007" s="439" t="s">
        <v>1398</v>
      </c>
      <c r="E1007" s="456">
        <f>+F11_ProdProfile!F43</f>
        <v>0</v>
      </c>
    </row>
    <row r="1008" spans="2:5" x14ac:dyDescent="0.2">
      <c r="B1008" s="431" t="s">
        <v>591</v>
      </c>
      <c r="C1008" s="431" t="s">
        <v>588</v>
      </c>
      <c r="D1008" s="439" t="s">
        <v>1399</v>
      </c>
      <c r="E1008" s="456">
        <f>+F11_ProdProfile!F44</f>
        <v>0</v>
      </c>
    </row>
    <row r="1009" spans="2:5" x14ac:dyDescent="0.2">
      <c r="B1009" s="431" t="s">
        <v>591</v>
      </c>
      <c r="C1009" s="431" t="s">
        <v>588</v>
      </c>
      <c r="D1009" s="439" t="s">
        <v>1400</v>
      </c>
      <c r="E1009" s="456">
        <f>+F11_ProdProfile!F45</f>
        <v>0</v>
      </c>
    </row>
    <row r="1010" spans="2:5" x14ac:dyDescent="0.2">
      <c r="B1010" s="431" t="s">
        <v>591</v>
      </c>
      <c r="C1010" s="431" t="s">
        <v>588</v>
      </c>
      <c r="D1010" s="439" t="s">
        <v>1401</v>
      </c>
      <c r="E1010" s="456">
        <f>+F11_ProdProfile!G22</f>
        <v>0</v>
      </c>
    </row>
    <row r="1011" spans="2:5" x14ac:dyDescent="0.2">
      <c r="B1011" s="431" t="s">
        <v>591</v>
      </c>
      <c r="C1011" s="431" t="s">
        <v>588</v>
      </c>
      <c r="D1011" s="439" t="s">
        <v>1402</v>
      </c>
      <c r="E1011" s="456">
        <f>+F11_ProdProfile!G23</f>
        <v>0</v>
      </c>
    </row>
    <row r="1012" spans="2:5" x14ac:dyDescent="0.2">
      <c r="B1012" s="431" t="s">
        <v>591</v>
      </c>
      <c r="C1012" s="431" t="s">
        <v>588</v>
      </c>
      <c r="D1012" s="439" t="s">
        <v>1403</v>
      </c>
      <c r="E1012" s="456">
        <f>+F11_ProdProfile!G24</f>
        <v>0</v>
      </c>
    </row>
    <row r="1013" spans="2:5" x14ac:dyDescent="0.2">
      <c r="B1013" s="431" t="s">
        <v>591</v>
      </c>
      <c r="C1013" s="431" t="s">
        <v>588</v>
      </c>
      <c r="D1013" s="439" t="s">
        <v>1404</v>
      </c>
      <c r="E1013" s="456">
        <f>+F11_ProdProfile!G25</f>
        <v>0</v>
      </c>
    </row>
    <row r="1014" spans="2:5" x14ac:dyDescent="0.2">
      <c r="B1014" s="431" t="s">
        <v>591</v>
      </c>
      <c r="C1014" s="431" t="s">
        <v>588</v>
      </c>
      <c r="D1014" s="439" t="s">
        <v>1405</v>
      </c>
      <c r="E1014" s="456">
        <f>+F11_ProdProfile!G26</f>
        <v>0</v>
      </c>
    </row>
    <row r="1015" spans="2:5" x14ac:dyDescent="0.2">
      <c r="B1015" s="431" t="s">
        <v>591</v>
      </c>
      <c r="C1015" s="431" t="s">
        <v>588</v>
      </c>
      <c r="D1015" s="439" t="s">
        <v>1406</v>
      </c>
      <c r="E1015" s="456">
        <f>+F11_ProdProfile!G27</f>
        <v>0</v>
      </c>
    </row>
    <row r="1016" spans="2:5" x14ac:dyDescent="0.2">
      <c r="B1016" s="431" t="s">
        <v>591</v>
      </c>
      <c r="C1016" s="431" t="s">
        <v>588</v>
      </c>
      <c r="D1016" s="439" t="s">
        <v>1407</v>
      </c>
      <c r="E1016" s="456">
        <f>+F11_ProdProfile!G28</f>
        <v>0</v>
      </c>
    </row>
    <row r="1017" spans="2:5" x14ac:dyDescent="0.2">
      <c r="B1017" s="431" t="s">
        <v>591</v>
      </c>
      <c r="C1017" s="431" t="s">
        <v>588</v>
      </c>
      <c r="D1017" s="439" t="s">
        <v>1408</v>
      </c>
      <c r="E1017" s="456">
        <f>+F11_ProdProfile!G29</f>
        <v>0</v>
      </c>
    </row>
    <row r="1018" spans="2:5" x14ac:dyDescent="0.2">
      <c r="B1018" s="431" t="s">
        <v>591</v>
      </c>
      <c r="C1018" s="431" t="s">
        <v>588</v>
      </c>
      <c r="D1018" s="439" t="s">
        <v>1409</v>
      </c>
      <c r="E1018" s="456">
        <f>+F11_ProdProfile!G30</f>
        <v>0</v>
      </c>
    </row>
    <row r="1019" spans="2:5" x14ac:dyDescent="0.2">
      <c r="B1019" s="431" t="s">
        <v>591</v>
      </c>
      <c r="C1019" s="431" t="s">
        <v>588</v>
      </c>
      <c r="D1019" s="439" t="s">
        <v>1410</v>
      </c>
      <c r="E1019" s="456">
        <f>+F11_ProdProfile!G31</f>
        <v>0</v>
      </c>
    </row>
    <row r="1020" spans="2:5" x14ac:dyDescent="0.2">
      <c r="B1020" s="431" t="s">
        <v>591</v>
      </c>
      <c r="C1020" s="431" t="s">
        <v>588</v>
      </c>
      <c r="D1020" s="439" t="s">
        <v>1411</v>
      </c>
      <c r="E1020" s="456">
        <f>+F11_ProdProfile!G32</f>
        <v>0</v>
      </c>
    </row>
    <row r="1021" spans="2:5" x14ac:dyDescent="0.2">
      <c r="B1021" s="431" t="s">
        <v>591</v>
      </c>
      <c r="C1021" s="431" t="s">
        <v>588</v>
      </c>
      <c r="D1021" s="439" t="s">
        <v>1412</v>
      </c>
      <c r="E1021" s="456">
        <f>+F11_ProdProfile!G33</f>
        <v>0</v>
      </c>
    </row>
    <row r="1022" spans="2:5" x14ac:dyDescent="0.2">
      <c r="B1022" s="431" t="s">
        <v>591</v>
      </c>
      <c r="C1022" s="431" t="s">
        <v>588</v>
      </c>
      <c r="D1022" s="439" t="s">
        <v>1413</v>
      </c>
      <c r="E1022" s="456">
        <f>+F11_ProdProfile!G34</f>
        <v>0</v>
      </c>
    </row>
    <row r="1023" spans="2:5" x14ac:dyDescent="0.2">
      <c r="B1023" s="431" t="s">
        <v>591</v>
      </c>
      <c r="C1023" s="431" t="s">
        <v>588</v>
      </c>
      <c r="D1023" s="439" t="s">
        <v>1414</v>
      </c>
      <c r="E1023" s="456">
        <f>+F11_ProdProfile!G35</f>
        <v>0</v>
      </c>
    </row>
    <row r="1024" spans="2:5" x14ac:dyDescent="0.2">
      <c r="B1024" s="431" t="s">
        <v>591</v>
      </c>
      <c r="C1024" s="431" t="s">
        <v>588</v>
      </c>
      <c r="D1024" s="439" t="s">
        <v>1415</v>
      </c>
      <c r="E1024" s="456">
        <f>+F11_ProdProfile!G36</f>
        <v>0</v>
      </c>
    </row>
    <row r="1025" spans="2:5" x14ac:dyDescent="0.2">
      <c r="B1025" s="431" t="s">
        <v>591</v>
      </c>
      <c r="C1025" s="431" t="s">
        <v>588</v>
      </c>
      <c r="D1025" s="439" t="s">
        <v>1416</v>
      </c>
      <c r="E1025" s="456">
        <f>+F11_ProdProfile!G37</f>
        <v>0</v>
      </c>
    </row>
    <row r="1026" spans="2:5" x14ac:dyDescent="0.2">
      <c r="B1026" s="431" t="s">
        <v>591</v>
      </c>
      <c r="C1026" s="431" t="s">
        <v>588</v>
      </c>
      <c r="D1026" s="439" t="s">
        <v>1417</v>
      </c>
      <c r="E1026" s="456">
        <f>+F11_ProdProfile!G38</f>
        <v>0</v>
      </c>
    </row>
    <row r="1027" spans="2:5" x14ac:dyDescent="0.2">
      <c r="B1027" s="431" t="s">
        <v>591</v>
      </c>
      <c r="C1027" s="431" t="s">
        <v>588</v>
      </c>
      <c r="D1027" s="439" t="s">
        <v>1418</v>
      </c>
      <c r="E1027" s="456">
        <f>+F11_ProdProfile!G39</f>
        <v>0</v>
      </c>
    </row>
    <row r="1028" spans="2:5" x14ac:dyDescent="0.2">
      <c r="B1028" s="431" t="s">
        <v>591</v>
      </c>
      <c r="C1028" s="431" t="s">
        <v>588</v>
      </c>
      <c r="D1028" s="439" t="s">
        <v>1419</v>
      </c>
      <c r="E1028" s="456">
        <f>+F11_ProdProfile!G40</f>
        <v>0</v>
      </c>
    </row>
    <row r="1029" spans="2:5" x14ac:dyDescent="0.2">
      <c r="B1029" s="431" t="s">
        <v>591</v>
      </c>
      <c r="C1029" s="431" t="s">
        <v>588</v>
      </c>
      <c r="D1029" s="439" t="s">
        <v>1420</v>
      </c>
      <c r="E1029" s="456">
        <f>+F11_ProdProfile!G41</f>
        <v>0</v>
      </c>
    </row>
    <row r="1030" spans="2:5" x14ac:dyDescent="0.2">
      <c r="B1030" s="431" t="s">
        <v>591</v>
      </c>
      <c r="C1030" s="431" t="s">
        <v>588</v>
      </c>
      <c r="D1030" s="439" t="s">
        <v>1421</v>
      </c>
      <c r="E1030" s="456">
        <f>+F11_ProdProfile!G42</f>
        <v>0</v>
      </c>
    </row>
    <row r="1031" spans="2:5" x14ac:dyDescent="0.2">
      <c r="B1031" s="431" t="s">
        <v>591</v>
      </c>
      <c r="C1031" s="431" t="s">
        <v>588</v>
      </c>
      <c r="D1031" s="439" t="s">
        <v>1422</v>
      </c>
      <c r="E1031" s="456">
        <f>+F11_ProdProfile!G43</f>
        <v>0</v>
      </c>
    </row>
    <row r="1032" spans="2:5" x14ac:dyDescent="0.2">
      <c r="B1032" s="431" t="s">
        <v>591</v>
      </c>
      <c r="C1032" s="431" t="s">
        <v>588</v>
      </c>
      <c r="D1032" s="439" t="s">
        <v>1423</v>
      </c>
      <c r="E1032" s="456">
        <f>+F11_ProdProfile!G44</f>
        <v>0</v>
      </c>
    </row>
    <row r="1033" spans="2:5" x14ac:dyDescent="0.2">
      <c r="B1033" s="431" t="s">
        <v>591</v>
      </c>
      <c r="C1033" s="431" t="s">
        <v>588</v>
      </c>
      <c r="D1033" s="439" t="s">
        <v>1424</v>
      </c>
      <c r="E1033" s="456">
        <f>+F11_ProdProfile!G45</f>
        <v>0</v>
      </c>
    </row>
    <row r="1034" spans="2:5" x14ac:dyDescent="0.2">
      <c r="B1034" s="431" t="s">
        <v>591</v>
      </c>
      <c r="C1034" s="431" t="s">
        <v>588</v>
      </c>
      <c r="D1034" s="439" t="s">
        <v>1425</v>
      </c>
      <c r="E1034" s="456">
        <f>+F11_ProdProfile!H22</f>
        <v>0</v>
      </c>
    </row>
    <row r="1035" spans="2:5" x14ac:dyDescent="0.2">
      <c r="B1035" s="431" t="s">
        <v>591</v>
      </c>
      <c r="C1035" s="431" t="s">
        <v>588</v>
      </c>
      <c r="D1035" s="439" t="s">
        <v>1426</v>
      </c>
      <c r="E1035" s="456">
        <f>+F11_ProdProfile!H23</f>
        <v>0</v>
      </c>
    </row>
    <row r="1036" spans="2:5" x14ac:dyDescent="0.2">
      <c r="B1036" s="431" t="s">
        <v>591</v>
      </c>
      <c r="C1036" s="431" t="s">
        <v>588</v>
      </c>
      <c r="D1036" s="439" t="s">
        <v>1427</v>
      </c>
      <c r="E1036" s="456">
        <f>+F11_ProdProfile!H24</f>
        <v>0</v>
      </c>
    </row>
    <row r="1037" spans="2:5" x14ac:dyDescent="0.2">
      <c r="B1037" s="431" t="s">
        <v>591</v>
      </c>
      <c r="C1037" s="431" t="s">
        <v>588</v>
      </c>
      <c r="D1037" s="439" t="s">
        <v>1428</v>
      </c>
      <c r="E1037" s="456">
        <f>+F11_ProdProfile!H25</f>
        <v>0</v>
      </c>
    </row>
    <row r="1038" spans="2:5" x14ac:dyDescent="0.2">
      <c r="B1038" s="431" t="s">
        <v>591</v>
      </c>
      <c r="C1038" s="431" t="s">
        <v>588</v>
      </c>
      <c r="D1038" s="439" t="s">
        <v>1429</v>
      </c>
      <c r="E1038" s="456">
        <f>+F11_ProdProfile!H26</f>
        <v>0</v>
      </c>
    </row>
    <row r="1039" spans="2:5" x14ac:dyDescent="0.2">
      <c r="B1039" s="431" t="s">
        <v>591</v>
      </c>
      <c r="C1039" s="431" t="s">
        <v>588</v>
      </c>
      <c r="D1039" s="439" t="s">
        <v>1430</v>
      </c>
      <c r="E1039" s="456">
        <f>+F11_ProdProfile!H27</f>
        <v>0</v>
      </c>
    </row>
    <row r="1040" spans="2:5" x14ac:dyDescent="0.2">
      <c r="B1040" s="431" t="s">
        <v>591</v>
      </c>
      <c r="C1040" s="431" t="s">
        <v>588</v>
      </c>
      <c r="D1040" s="439" t="s">
        <v>1431</v>
      </c>
      <c r="E1040" s="456">
        <f>+F11_ProdProfile!H28</f>
        <v>0</v>
      </c>
    </row>
    <row r="1041" spans="2:5" x14ac:dyDescent="0.2">
      <c r="B1041" s="431" t="s">
        <v>591</v>
      </c>
      <c r="C1041" s="431" t="s">
        <v>588</v>
      </c>
      <c r="D1041" s="439" t="s">
        <v>1432</v>
      </c>
      <c r="E1041" s="456">
        <f>+F11_ProdProfile!H29</f>
        <v>0</v>
      </c>
    </row>
    <row r="1042" spans="2:5" x14ac:dyDescent="0.2">
      <c r="B1042" s="431" t="s">
        <v>591</v>
      </c>
      <c r="C1042" s="431" t="s">
        <v>588</v>
      </c>
      <c r="D1042" s="439" t="s">
        <v>1433</v>
      </c>
      <c r="E1042" s="456">
        <f>+F11_ProdProfile!H30</f>
        <v>0</v>
      </c>
    </row>
    <row r="1043" spans="2:5" x14ac:dyDescent="0.2">
      <c r="B1043" s="431" t="s">
        <v>591</v>
      </c>
      <c r="C1043" s="431" t="s">
        <v>588</v>
      </c>
      <c r="D1043" s="439" t="s">
        <v>1434</v>
      </c>
      <c r="E1043" s="456">
        <f>+F11_ProdProfile!H31</f>
        <v>0</v>
      </c>
    </row>
    <row r="1044" spans="2:5" x14ac:dyDescent="0.2">
      <c r="B1044" s="431" t="s">
        <v>591</v>
      </c>
      <c r="C1044" s="431" t="s">
        <v>588</v>
      </c>
      <c r="D1044" s="439" t="s">
        <v>1435</v>
      </c>
      <c r="E1044" s="456">
        <f>+F11_ProdProfile!H32</f>
        <v>0</v>
      </c>
    </row>
    <row r="1045" spans="2:5" x14ac:dyDescent="0.2">
      <c r="B1045" s="431" t="s">
        <v>591</v>
      </c>
      <c r="C1045" s="431" t="s">
        <v>588</v>
      </c>
      <c r="D1045" s="439" t="s">
        <v>1436</v>
      </c>
      <c r="E1045" s="456">
        <f>+F11_ProdProfile!H33</f>
        <v>0</v>
      </c>
    </row>
    <row r="1046" spans="2:5" x14ac:dyDescent="0.2">
      <c r="B1046" s="431" t="s">
        <v>591</v>
      </c>
      <c r="C1046" s="431" t="s">
        <v>588</v>
      </c>
      <c r="D1046" s="439" t="s">
        <v>1437</v>
      </c>
      <c r="E1046" s="456">
        <f>+F11_ProdProfile!H34</f>
        <v>0</v>
      </c>
    </row>
    <row r="1047" spans="2:5" x14ac:dyDescent="0.2">
      <c r="B1047" s="431" t="s">
        <v>591</v>
      </c>
      <c r="C1047" s="431" t="s">
        <v>588</v>
      </c>
      <c r="D1047" s="439" t="s">
        <v>1438</v>
      </c>
      <c r="E1047" s="456">
        <f>+F11_ProdProfile!H35</f>
        <v>0</v>
      </c>
    </row>
    <row r="1048" spans="2:5" x14ac:dyDescent="0.2">
      <c r="B1048" s="431" t="s">
        <v>591</v>
      </c>
      <c r="C1048" s="431" t="s">
        <v>588</v>
      </c>
      <c r="D1048" s="439" t="s">
        <v>1439</v>
      </c>
      <c r="E1048" s="456">
        <f>+F11_ProdProfile!H36</f>
        <v>0</v>
      </c>
    </row>
    <row r="1049" spans="2:5" x14ac:dyDescent="0.2">
      <c r="B1049" s="431" t="s">
        <v>591</v>
      </c>
      <c r="C1049" s="431" t="s">
        <v>588</v>
      </c>
      <c r="D1049" s="439" t="s">
        <v>1440</v>
      </c>
      <c r="E1049" s="456">
        <f>+F11_ProdProfile!H37</f>
        <v>0</v>
      </c>
    </row>
    <row r="1050" spans="2:5" x14ac:dyDescent="0.2">
      <c r="B1050" s="431" t="s">
        <v>591</v>
      </c>
      <c r="C1050" s="431" t="s">
        <v>588</v>
      </c>
      <c r="D1050" s="439" t="s">
        <v>1441</v>
      </c>
      <c r="E1050" s="456">
        <f>+F11_ProdProfile!H38</f>
        <v>0</v>
      </c>
    </row>
    <row r="1051" spans="2:5" x14ac:dyDescent="0.2">
      <c r="B1051" s="431" t="s">
        <v>591</v>
      </c>
      <c r="C1051" s="431" t="s">
        <v>588</v>
      </c>
      <c r="D1051" s="439" t="s">
        <v>1442</v>
      </c>
      <c r="E1051" s="456">
        <f>+F11_ProdProfile!H39</f>
        <v>0</v>
      </c>
    </row>
    <row r="1052" spans="2:5" x14ac:dyDescent="0.2">
      <c r="B1052" s="431" t="s">
        <v>591</v>
      </c>
      <c r="C1052" s="431" t="s">
        <v>588</v>
      </c>
      <c r="D1052" s="439" t="s">
        <v>1443</v>
      </c>
      <c r="E1052" s="456">
        <f>+F11_ProdProfile!H40</f>
        <v>0</v>
      </c>
    </row>
    <row r="1053" spans="2:5" x14ac:dyDescent="0.2">
      <c r="B1053" s="431" t="s">
        <v>591</v>
      </c>
      <c r="C1053" s="431" t="s">
        <v>588</v>
      </c>
      <c r="D1053" s="439" t="s">
        <v>1444</v>
      </c>
      <c r="E1053" s="456">
        <f>+F11_ProdProfile!H41</f>
        <v>0</v>
      </c>
    </row>
    <row r="1054" spans="2:5" x14ac:dyDescent="0.2">
      <c r="B1054" s="431" t="s">
        <v>591</v>
      </c>
      <c r="C1054" s="431" t="s">
        <v>588</v>
      </c>
      <c r="D1054" s="439" t="s">
        <v>1445</v>
      </c>
      <c r="E1054" s="456">
        <f>+F11_ProdProfile!H42</f>
        <v>0</v>
      </c>
    </row>
    <row r="1055" spans="2:5" x14ac:dyDescent="0.2">
      <c r="B1055" s="431" t="s">
        <v>591</v>
      </c>
      <c r="C1055" s="431" t="s">
        <v>588</v>
      </c>
      <c r="D1055" s="439" t="s">
        <v>1446</v>
      </c>
      <c r="E1055" s="456">
        <f>+F11_ProdProfile!H43</f>
        <v>0</v>
      </c>
    </row>
    <row r="1056" spans="2:5" x14ac:dyDescent="0.2">
      <c r="B1056" s="431" t="s">
        <v>591</v>
      </c>
      <c r="C1056" s="431" t="s">
        <v>588</v>
      </c>
      <c r="D1056" s="439" t="s">
        <v>1447</v>
      </c>
      <c r="E1056" s="456">
        <f>+F11_ProdProfile!H44</f>
        <v>0</v>
      </c>
    </row>
    <row r="1057" spans="2:5" x14ac:dyDescent="0.2">
      <c r="B1057" s="431" t="s">
        <v>591</v>
      </c>
      <c r="C1057" s="431" t="s">
        <v>588</v>
      </c>
      <c r="D1057" s="439" t="s">
        <v>1448</v>
      </c>
      <c r="E1057" s="456">
        <f>+F11_ProdProfile!H45</f>
        <v>0</v>
      </c>
    </row>
    <row r="1058" spans="2:5" x14ac:dyDescent="0.2">
      <c r="B1058" s="431" t="s">
        <v>591</v>
      </c>
      <c r="C1058" s="431" t="s">
        <v>588</v>
      </c>
      <c r="D1058" s="439" t="s">
        <v>1449</v>
      </c>
      <c r="E1058" s="456">
        <f>+F11_ProdProfile!I22</f>
        <v>0</v>
      </c>
    </row>
    <row r="1059" spans="2:5" x14ac:dyDescent="0.2">
      <c r="B1059" s="431" t="s">
        <v>591</v>
      </c>
      <c r="C1059" s="431" t="s">
        <v>588</v>
      </c>
      <c r="D1059" s="439" t="s">
        <v>1450</v>
      </c>
      <c r="E1059" s="456">
        <f>+F11_ProdProfile!I23</f>
        <v>0</v>
      </c>
    </row>
    <row r="1060" spans="2:5" x14ac:dyDescent="0.2">
      <c r="B1060" s="431" t="s">
        <v>591</v>
      </c>
      <c r="C1060" s="431" t="s">
        <v>588</v>
      </c>
      <c r="D1060" s="439" t="s">
        <v>1451</v>
      </c>
      <c r="E1060" s="456">
        <f>+F11_ProdProfile!I24</f>
        <v>0</v>
      </c>
    </row>
    <row r="1061" spans="2:5" x14ac:dyDescent="0.2">
      <c r="B1061" s="431" t="s">
        <v>591</v>
      </c>
      <c r="C1061" s="431" t="s">
        <v>588</v>
      </c>
      <c r="D1061" s="439" t="s">
        <v>1452</v>
      </c>
      <c r="E1061" s="456">
        <f>+F11_ProdProfile!I25</f>
        <v>0</v>
      </c>
    </row>
    <row r="1062" spans="2:5" x14ac:dyDescent="0.2">
      <c r="B1062" s="431" t="s">
        <v>591</v>
      </c>
      <c r="C1062" s="431" t="s">
        <v>588</v>
      </c>
      <c r="D1062" s="439" t="s">
        <v>1453</v>
      </c>
      <c r="E1062" s="456">
        <f>+F11_ProdProfile!I26</f>
        <v>0</v>
      </c>
    </row>
    <row r="1063" spans="2:5" x14ac:dyDescent="0.2">
      <c r="B1063" s="431" t="s">
        <v>591</v>
      </c>
      <c r="C1063" s="431" t="s">
        <v>588</v>
      </c>
      <c r="D1063" s="439" t="s">
        <v>1454</v>
      </c>
      <c r="E1063" s="456">
        <f>+F11_ProdProfile!I27</f>
        <v>0</v>
      </c>
    </row>
    <row r="1064" spans="2:5" x14ac:dyDescent="0.2">
      <c r="B1064" s="431" t="s">
        <v>591</v>
      </c>
      <c r="C1064" s="431" t="s">
        <v>588</v>
      </c>
      <c r="D1064" s="439" t="s">
        <v>1455</v>
      </c>
      <c r="E1064" s="456">
        <f>+F11_ProdProfile!I28</f>
        <v>0</v>
      </c>
    </row>
    <row r="1065" spans="2:5" x14ac:dyDescent="0.2">
      <c r="B1065" s="431" t="s">
        <v>591</v>
      </c>
      <c r="C1065" s="431" t="s">
        <v>588</v>
      </c>
      <c r="D1065" s="439" t="s">
        <v>1456</v>
      </c>
      <c r="E1065" s="456">
        <f>+F11_ProdProfile!I29</f>
        <v>0</v>
      </c>
    </row>
    <row r="1066" spans="2:5" x14ac:dyDescent="0.2">
      <c r="B1066" s="431" t="s">
        <v>591</v>
      </c>
      <c r="C1066" s="431" t="s">
        <v>588</v>
      </c>
      <c r="D1066" s="439" t="s">
        <v>1457</v>
      </c>
      <c r="E1066" s="456">
        <f>+F11_ProdProfile!I30</f>
        <v>0</v>
      </c>
    </row>
    <row r="1067" spans="2:5" x14ac:dyDescent="0.2">
      <c r="B1067" s="431" t="s">
        <v>591</v>
      </c>
      <c r="C1067" s="431" t="s">
        <v>588</v>
      </c>
      <c r="D1067" s="439" t="s">
        <v>1458</v>
      </c>
      <c r="E1067" s="456">
        <f>+F11_ProdProfile!I31</f>
        <v>0</v>
      </c>
    </row>
    <row r="1068" spans="2:5" x14ac:dyDescent="0.2">
      <c r="B1068" s="431" t="s">
        <v>591</v>
      </c>
      <c r="C1068" s="431" t="s">
        <v>588</v>
      </c>
      <c r="D1068" s="439" t="s">
        <v>1459</v>
      </c>
      <c r="E1068" s="456">
        <f>+F11_ProdProfile!I32</f>
        <v>0</v>
      </c>
    </row>
    <row r="1069" spans="2:5" x14ac:dyDescent="0.2">
      <c r="B1069" s="431" t="s">
        <v>591</v>
      </c>
      <c r="C1069" s="431" t="s">
        <v>588</v>
      </c>
      <c r="D1069" s="439" t="s">
        <v>1460</v>
      </c>
      <c r="E1069" s="456">
        <f>+F11_ProdProfile!I33</f>
        <v>0</v>
      </c>
    </row>
    <row r="1070" spans="2:5" x14ac:dyDescent="0.2">
      <c r="B1070" s="431" t="s">
        <v>591</v>
      </c>
      <c r="C1070" s="431" t="s">
        <v>588</v>
      </c>
      <c r="D1070" s="439" t="s">
        <v>1461</v>
      </c>
      <c r="E1070" s="456">
        <f>+F11_ProdProfile!I34</f>
        <v>0</v>
      </c>
    </row>
    <row r="1071" spans="2:5" x14ac:dyDescent="0.2">
      <c r="B1071" s="431" t="s">
        <v>591</v>
      </c>
      <c r="C1071" s="431" t="s">
        <v>588</v>
      </c>
      <c r="D1071" s="439" t="s">
        <v>1462</v>
      </c>
      <c r="E1071" s="456">
        <f>+F11_ProdProfile!I35</f>
        <v>0</v>
      </c>
    </row>
    <row r="1072" spans="2:5" x14ac:dyDescent="0.2">
      <c r="B1072" s="431" t="s">
        <v>591</v>
      </c>
      <c r="C1072" s="431" t="s">
        <v>588</v>
      </c>
      <c r="D1072" s="439" t="s">
        <v>1463</v>
      </c>
      <c r="E1072" s="456">
        <f>+F11_ProdProfile!I36</f>
        <v>0</v>
      </c>
    </row>
    <row r="1073" spans="2:5" x14ac:dyDescent="0.2">
      <c r="B1073" s="431" t="s">
        <v>591</v>
      </c>
      <c r="C1073" s="431" t="s">
        <v>588</v>
      </c>
      <c r="D1073" s="439" t="s">
        <v>1464</v>
      </c>
      <c r="E1073" s="456">
        <f>+F11_ProdProfile!I37</f>
        <v>0</v>
      </c>
    </row>
    <row r="1074" spans="2:5" x14ac:dyDescent="0.2">
      <c r="B1074" s="431" t="s">
        <v>591</v>
      </c>
      <c r="C1074" s="431" t="s">
        <v>588</v>
      </c>
      <c r="D1074" s="439" t="s">
        <v>1465</v>
      </c>
      <c r="E1074" s="456">
        <f>+F11_ProdProfile!I38</f>
        <v>0</v>
      </c>
    </row>
    <row r="1075" spans="2:5" x14ac:dyDescent="0.2">
      <c r="B1075" s="431" t="s">
        <v>591</v>
      </c>
      <c r="C1075" s="431" t="s">
        <v>588</v>
      </c>
      <c r="D1075" s="439" t="s">
        <v>1466</v>
      </c>
      <c r="E1075" s="456">
        <f>+F11_ProdProfile!I39</f>
        <v>0</v>
      </c>
    </row>
    <row r="1076" spans="2:5" x14ac:dyDescent="0.2">
      <c r="B1076" s="431" t="s">
        <v>591</v>
      </c>
      <c r="C1076" s="431" t="s">
        <v>588</v>
      </c>
      <c r="D1076" s="439" t="s">
        <v>1467</v>
      </c>
      <c r="E1076" s="456">
        <f>+F11_ProdProfile!I40</f>
        <v>0</v>
      </c>
    </row>
    <row r="1077" spans="2:5" x14ac:dyDescent="0.2">
      <c r="B1077" s="431" t="s">
        <v>591</v>
      </c>
      <c r="C1077" s="431" t="s">
        <v>588</v>
      </c>
      <c r="D1077" s="439" t="s">
        <v>1468</v>
      </c>
      <c r="E1077" s="456">
        <f>+F11_ProdProfile!I41</f>
        <v>0</v>
      </c>
    </row>
    <row r="1078" spans="2:5" x14ac:dyDescent="0.2">
      <c r="B1078" s="431" t="s">
        <v>591</v>
      </c>
      <c r="C1078" s="431" t="s">
        <v>588</v>
      </c>
      <c r="D1078" s="439" t="s">
        <v>1469</v>
      </c>
      <c r="E1078" s="456">
        <f>+F11_ProdProfile!I42</f>
        <v>0</v>
      </c>
    </row>
    <row r="1079" spans="2:5" x14ac:dyDescent="0.2">
      <c r="B1079" s="431" t="s">
        <v>591</v>
      </c>
      <c r="C1079" s="431" t="s">
        <v>588</v>
      </c>
      <c r="D1079" s="439" t="s">
        <v>1470</v>
      </c>
      <c r="E1079" s="456">
        <f>+F11_ProdProfile!I43</f>
        <v>0</v>
      </c>
    </row>
    <row r="1080" spans="2:5" x14ac:dyDescent="0.2">
      <c r="B1080" s="431" t="s">
        <v>591</v>
      </c>
      <c r="C1080" s="431" t="s">
        <v>588</v>
      </c>
      <c r="D1080" s="439" t="s">
        <v>1471</v>
      </c>
      <c r="E1080" s="456">
        <f>+F11_ProdProfile!I44</f>
        <v>0</v>
      </c>
    </row>
    <row r="1081" spans="2:5" x14ac:dyDescent="0.2">
      <c r="B1081" s="431" t="s">
        <v>591</v>
      </c>
      <c r="C1081" s="431" t="s">
        <v>588</v>
      </c>
      <c r="D1081" s="439" t="s">
        <v>1472</v>
      </c>
      <c r="E1081" s="456">
        <f>+F11_ProdProfile!I45</f>
        <v>0</v>
      </c>
    </row>
    <row r="1082" spans="2:5" x14ac:dyDescent="0.2">
      <c r="B1082" s="431" t="s">
        <v>591</v>
      </c>
      <c r="C1082" s="431" t="s">
        <v>588</v>
      </c>
      <c r="D1082" s="439" t="s">
        <v>1473</v>
      </c>
      <c r="E1082" s="456">
        <f>+F11_ProdProfile!J22</f>
        <v>0</v>
      </c>
    </row>
    <row r="1083" spans="2:5" x14ac:dyDescent="0.2">
      <c r="B1083" s="431" t="s">
        <v>591</v>
      </c>
      <c r="C1083" s="431" t="s">
        <v>588</v>
      </c>
      <c r="D1083" s="439" t="s">
        <v>1474</v>
      </c>
      <c r="E1083" s="456">
        <f>+F11_ProdProfile!J23</f>
        <v>0</v>
      </c>
    </row>
    <row r="1084" spans="2:5" x14ac:dyDescent="0.2">
      <c r="B1084" s="431" t="s">
        <v>591</v>
      </c>
      <c r="C1084" s="431" t="s">
        <v>588</v>
      </c>
      <c r="D1084" s="439" t="s">
        <v>1475</v>
      </c>
      <c r="E1084" s="456">
        <f>+F11_ProdProfile!J24</f>
        <v>0</v>
      </c>
    </row>
    <row r="1085" spans="2:5" x14ac:dyDescent="0.2">
      <c r="B1085" s="431" t="s">
        <v>591</v>
      </c>
      <c r="C1085" s="431" t="s">
        <v>588</v>
      </c>
      <c r="D1085" s="439" t="s">
        <v>1476</v>
      </c>
      <c r="E1085" s="456">
        <f>+F11_ProdProfile!J25</f>
        <v>0</v>
      </c>
    </row>
    <row r="1086" spans="2:5" x14ac:dyDescent="0.2">
      <c r="B1086" s="431" t="s">
        <v>591</v>
      </c>
      <c r="C1086" s="431" t="s">
        <v>588</v>
      </c>
      <c r="D1086" s="439" t="s">
        <v>1477</v>
      </c>
      <c r="E1086" s="456">
        <f>+F11_ProdProfile!J26</f>
        <v>0</v>
      </c>
    </row>
    <row r="1087" spans="2:5" x14ac:dyDescent="0.2">
      <c r="B1087" s="431" t="s">
        <v>591</v>
      </c>
      <c r="C1087" s="431" t="s">
        <v>588</v>
      </c>
      <c r="D1087" s="439" t="s">
        <v>1478</v>
      </c>
      <c r="E1087" s="456">
        <f>+F11_ProdProfile!J27</f>
        <v>0</v>
      </c>
    </row>
    <row r="1088" spans="2:5" x14ac:dyDescent="0.2">
      <c r="B1088" s="431" t="s">
        <v>591</v>
      </c>
      <c r="C1088" s="431" t="s">
        <v>588</v>
      </c>
      <c r="D1088" s="439" t="s">
        <v>1479</v>
      </c>
      <c r="E1088" s="456">
        <f>+F11_ProdProfile!J28</f>
        <v>0</v>
      </c>
    </row>
    <row r="1089" spans="2:5" x14ac:dyDescent="0.2">
      <c r="B1089" s="431" t="s">
        <v>591</v>
      </c>
      <c r="C1089" s="431" t="s">
        <v>588</v>
      </c>
      <c r="D1089" s="439" t="s">
        <v>1480</v>
      </c>
      <c r="E1089" s="456">
        <f>+F11_ProdProfile!J29</f>
        <v>0</v>
      </c>
    </row>
    <row r="1090" spans="2:5" x14ac:dyDescent="0.2">
      <c r="B1090" s="431" t="s">
        <v>591</v>
      </c>
      <c r="C1090" s="431" t="s">
        <v>588</v>
      </c>
      <c r="D1090" s="439" t="s">
        <v>1481</v>
      </c>
      <c r="E1090" s="456">
        <f>+F11_ProdProfile!J30</f>
        <v>0</v>
      </c>
    </row>
    <row r="1091" spans="2:5" x14ac:dyDescent="0.2">
      <c r="B1091" s="431" t="s">
        <v>591</v>
      </c>
      <c r="C1091" s="431" t="s">
        <v>588</v>
      </c>
      <c r="D1091" s="439" t="s">
        <v>1482</v>
      </c>
      <c r="E1091" s="456">
        <f>+F11_ProdProfile!J31</f>
        <v>0</v>
      </c>
    </row>
    <row r="1092" spans="2:5" x14ac:dyDescent="0.2">
      <c r="B1092" s="431" t="s">
        <v>591</v>
      </c>
      <c r="C1092" s="431" t="s">
        <v>588</v>
      </c>
      <c r="D1092" s="439" t="s">
        <v>1483</v>
      </c>
      <c r="E1092" s="456">
        <f>+F11_ProdProfile!J32</f>
        <v>0</v>
      </c>
    </row>
    <row r="1093" spans="2:5" x14ac:dyDescent="0.2">
      <c r="B1093" s="431" t="s">
        <v>591</v>
      </c>
      <c r="C1093" s="431" t="s">
        <v>588</v>
      </c>
      <c r="D1093" s="439" t="s">
        <v>1484</v>
      </c>
      <c r="E1093" s="456">
        <f>+F11_ProdProfile!J33</f>
        <v>0</v>
      </c>
    </row>
    <row r="1094" spans="2:5" x14ac:dyDescent="0.2">
      <c r="B1094" s="431" t="s">
        <v>591</v>
      </c>
      <c r="C1094" s="431" t="s">
        <v>588</v>
      </c>
      <c r="D1094" s="439" t="s">
        <v>1485</v>
      </c>
      <c r="E1094" s="456">
        <f>+F11_ProdProfile!J34</f>
        <v>0</v>
      </c>
    </row>
    <row r="1095" spans="2:5" x14ac:dyDescent="0.2">
      <c r="B1095" s="431" t="s">
        <v>591</v>
      </c>
      <c r="C1095" s="431" t="s">
        <v>588</v>
      </c>
      <c r="D1095" s="439" t="s">
        <v>1486</v>
      </c>
      <c r="E1095" s="456">
        <f>+F11_ProdProfile!J35</f>
        <v>0</v>
      </c>
    </row>
    <row r="1096" spans="2:5" x14ac:dyDescent="0.2">
      <c r="B1096" s="431" t="s">
        <v>591</v>
      </c>
      <c r="C1096" s="431" t="s">
        <v>588</v>
      </c>
      <c r="D1096" s="439" t="s">
        <v>1487</v>
      </c>
      <c r="E1096" s="456">
        <f>+F11_ProdProfile!J36</f>
        <v>0</v>
      </c>
    </row>
    <row r="1097" spans="2:5" x14ac:dyDescent="0.2">
      <c r="B1097" s="431" t="s">
        <v>591</v>
      </c>
      <c r="C1097" s="431" t="s">
        <v>588</v>
      </c>
      <c r="D1097" s="439" t="s">
        <v>1488</v>
      </c>
      <c r="E1097" s="456">
        <f>+F11_ProdProfile!J37</f>
        <v>0</v>
      </c>
    </row>
    <row r="1098" spans="2:5" x14ac:dyDescent="0.2">
      <c r="B1098" s="431" t="s">
        <v>591</v>
      </c>
      <c r="C1098" s="431" t="s">
        <v>588</v>
      </c>
      <c r="D1098" s="439" t="s">
        <v>1489</v>
      </c>
      <c r="E1098" s="456">
        <f>+F11_ProdProfile!J38</f>
        <v>0</v>
      </c>
    </row>
    <row r="1099" spans="2:5" x14ac:dyDescent="0.2">
      <c r="B1099" s="431" t="s">
        <v>591</v>
      </c>
      <c r="C1099" s="431" t="s">
        <v>588</v>
      </c>
      <c r="D1099" s="439" t="s">
        <v>1490</v>
      </c>
      <c r="E1099" s="456">
        <f>+F11_ProdProfile!J39</f>
        <v>0</v>
      </c>
    </row>
    <row r="1100" spans="2:5" x14ac:dyDescent="0.2">
      <c r="B1100" s="431" t="s">
        <v>591</v>
      </c>
      <c r="C1100" s="431" t="s">
        <v>588</v>
      </c>
      <c r="D1100" s="439" t="s">
        <v>1491</v>
      </c>
      <c r="E1100" s="456">
        <f>+F11_ProdProfile!J40</f>
        <v>0</v>
      </c>
    </row>
    <row r="1101" spans="2:5" x14ac:dyDescent="0.2">
      <c r="B1101" s="431" t="s">
        <v>591</v>
      </c>
      <c r="C1101" s="431" t="s">
        <v>588</v>
      </c>
      <c r="D1101" s="439" t="s">
        <v>1492</v>
      </c>
      <c r="E1101" s="456">
        <f>+F11_ProdProfile!J41</f>
        <v>0</v>
      </c>
    </row>
    <row r="1102" spans="2:5" x14ac:dyDescent="0.2">
      <c r="B1102" s="431" t="s">
        <v>591</v>
      </c>
      <c r="C1102" s="431" t="s">
        <v>588</v>
      </c>
      <c r="D1102" s="439" t="s">
        <v>1493</v>
      </c>
      <c r="E1102" s="456">
        <f>+F11_ProdProfile!J42</f>
        <v>0</v>
      </c>
    </row>
    <row r="1103" spans="2:5" x14ac:dyDescent="0.2">
      <c r="B1103" s="431" t="s">
        <v>591</v>
      </c>
      <c r="C1103" s="431" t="s">
        <v>588</v>
      </c>
      <c r="D1103" s="439" t="s">
        <v>1494</v>
      </c>
      <c r="E1103" s="456">
        <f>+F11_ProdProfile!J43</f>
        <v>0</v>
      </c>
    </row>
    <row r="1104" spans="2:5" x14ac:dyDescent="0.2">
      <c r="B1104" s="431" t="s">
        <v>591</v>
      </c>
      <c r="C1104" s="431" t="s">
        <v>588</v>
      </c>
      <c r="D1104" s="439" t="s">
        <v>1495</v>
      </c>
      <c r="E1104" s="456">
        <f>+F11_ProdProfile!J44</f>
        <v>0</v>
      </c>
    </row>
    <row r="1105" spans="2:5" x14ac:dyDescent="0.2">
      <c r="B1105" s="431" t="s">
        <v>591</v>
      </c>
      <c r="C1105" s="431" t="s">
        <v>588</v>
      </c>
      <c r="D1105" s="439" t="s">
        <v>1496</v>
      </c>
      <c r="E1105" s="456">
        <f>+F11_ProdProfile!J45</f>
        <v>0</v>
      </c>
    </row>
    <row r="1106" spans="2:5" x14ac:dyDescent="0.2">
      <c r="B1106" s="431" t="s">
        <v>591</v>
      </c>
      <c r="C1106" s="431" t="s">
        <v>588</v>
      </c>
      <c r="D1106" s="439" t="s">
        <v>1497</v>
      </c>
      <c r="E1106" s="456">
        <f>+F11_ProdProfile!K22</f>
        <v>0</v>
      </c>
    </row>
    <row r="1107" spans="2:5" x14ac:dyDescent="0.2">
      <c r="B1107" s="431" t="s">
        <v>591</v>
      </c>
      <c r="C1107" s="431" t="s">
        <v>588</v>
      </c>
      <c r="D1107" s="439" t="s">
        <v>1498</v>
      </c>
      <c r="E1107" s="456">
        <f>+F11_ProdProfile!K23</f>
        <v>0</v>
      </c>
    </row>
    <row r="1108" spans="2:5" x14ac:dyDescent="0.2">
      <c r="B1108" s="431" t="s">
        <v>591</v>
      </c>
      <c r="C1108" s="431" t="s">
        <v>588</v>
      </c>
      <c r="D1108" s="439" t="s">
        <v>1499</v>
      </c>
      <c r="E1108" s="456">
        <f>+F11_ProdProfile!K24</f>
        <v>0</v>
      </c>
    </row>
    <row r="1109" spans="2:5" x14ac:dyDescent="0.2">
      <c r="B1109" s="431" t="s">
        <v>591</v>
      </c>
      <c r="C1109" s="431" t="s">
        <v>588</v>
      </c>
      <c r="D1109" s="439" t="s">
        <v>1500</v>
      </c>
      <c r="E1109" s="456">
        <f>+F11_ProdProfile!K25</f>
        <v>0</v>
      </c>
    </row>
    <row r="1110" spans="2:5" x14ac:dyDescent="0.2">
      <c r="B1110" s="431" t="s">
        <v>591</v>
      </c>
      <c r="C1110" s="431" t="s">
        <v>588</v>
      </c>
      <c r="D1110" s="439" t="s">
        <v>1501</v>
      </c>
      <c r="E1110" s="456">
        <f>+F11_ProdProfile!K26</f>
        <v>0</v>
      </c>
    </row>
    <row r="1111" spans="2:5" x14ac:dyDescent="0.2">
      <c r="B1111" s="431" t="s">
        <v>591</v>
      </c>
      <c r="C1111" s="431" t="s">
        <v>588</v>
      </c>
      <c r="D1111" s="439" t="s">
        <v>1502</v>
      </c>
      <c r="E1111" s="456">
        <f>+F11_ProdProfile!K27</f>
        <v>0</v>
      </c>
    </row>
    <row r="1112" spans="2:5" x14ac:dyDescent="0.2">
      <c r="B1112" s="431" t="s">
        <v>591</v>
      </c>
      <c r="C1112" s="431" t="s">
        <v>588</v>
      </c>
      <c r="D1112" s="439" t="s">
        <v>1503</v>
      </c>
      <c r="E1112" s="456">
        <f>+F11_ProdProfile!K28</f>
        <v>0</v>
      </c>
    </row>
    <row r="1113" spans="2:5" x14ac:dyDescent="0.2">
      <c r="B1113" s="431" t="s">
        <v>591</v>
      </c>
      <c r="C1113" s="431" t="s">
        <v>588</v>
      </c>
      <c r="D1113" s="439" t="s">
        <v>1504</v>
      </c>
      <c r="E1113" s="456">
        <f>+F11_ProdProfile!K29</f>
        <v>0</v>
      </c>
    </row>
    <row r="1114" spans="2:5" x14ac:dyDescent="0.2">
      <c r="B1114" s="431" t="s">
        <v>591</v>
      </c>
      <c r="C1114" s="431" t="s">
        <v>588</v>
      </c>
      <c r="D1114" s="439" t="s">
        <v>1505</v>
      </c>
      <c r="E1114" s="456">
        <f>+F11_ProdProfile!K30</f>
        <v>0</v>
      </c>
    </row>
    <row r="1115" spans="2:5" x14ac:dyDescent="0.2">
      <c r="B1115" s="431" t="s">
        <v>591</v>
      </c>
      <c r="C1115" s="431" t="s">
        <v>588</v>
      </c>
      <c r="D1115" s="439" t="s">
        <v>1506</v>
      </c>
      <c r="E1115" s="456">
        <f>+F11_ProdProfile!K31</f>
        <v>0</v>
      </c>
    </row>
    <row r="1116" spans="2:5" x14ac:dyDescent="0.2">
      <c r="B1116" s="431" t="s">
        <v>591</v>
      </c>
      <c r="C1116" s="431" t="s">
        <v>588</v>
      </c>
      <c r="D1116" s="439" t="s">
        <v>1507</v>
      </c>
      <c r="E1116" s="456">
        <f>+F11_ProdProfile!K32</f>
        <v>0</v>
      </c>
    </row>
    <row r="1117" spans="2:5" x14ac:dyDescent="0.2">
      <c r="B1117" s="431" t="s">
        <v>591</v>
      </c>
      <c r="C1117" s="431" t="s">
        <v>588</v>
      </c>
      <c r="D1117" s="439" t="s">
        <v>1508</v>
      </c>
      <c r="E1117" s="456">
        <f>+F11_ProdProfile!K33</f>
        <v>0</v>
      </c>
    </row>
    <row r="1118" spans="2:5" x14ac:dyDescent="0.2">
      <c r="B1118" s="431" t="s">
        <v>591</v>
      </c>
      <c r="C1118" s="431" t="s">
        <v>588</v>
      </c>
      <c r="D1118" s="439" t="s">
        <v>1509</v>
      </c>
      <c r="E1118" s="456">
        <f>+F11_ProdProfile!K34</f>
        <v>0</v>
      </c>
    </row>
    <row r="1119" spans="2:5" x14ac:dyDescent="0.2">
      <c r="B1119" s="431" t="s">
        <v>591</v>
      </c>
      <c r="C1119" s="431" t="s">
        <v>588</v>
      </c>
      <c r="D1119" s="439" t="s">
        <v>1510</v>
      </c>
      <c r="E1119" s="456">
        <f>+F11_ProdProfile!K35</f>
        <v>0</v>
      </c>
    </row>
    <row r="1120" spans="2:5" x14ac:dyDescent="0.2">
      <c r="B1120" s="431" t="s">
        <v>591</v>
      </c>
      <c r="C1120" s="431" t="s">
        <v>588</v>
      </c>
      <c r="D1120" s="439" t="s">
        <v>1511</v>
      </c>
      <c r="E1120" s="456">
        <f>+F11_ProdProfile!K36</f>
        <v>0</v>
      </c>
    </row>
    <row r="1121" spans="2:5" x14ac:dyDescent="0.2">
      <c r="B1121" s="431" t="s">
        <v>591</v>
      </c>
      <c r="C1121" s="431" t="s">
        <v>588</v>
      </c>
      <c r="D1121" s="439" t="s">
        <v>1512</v>
      </c>
      <c r="E1121" s="456">
        <f>+F11_ProdProfile!K37</f>
        <v>0</v>
      </c>
    </row>
    <row r="1122" spans="2:5" x14ac:dyDescent="0.2">
      <c r="B1122" s="431" t="s">
        <v>591</v>
      </c>
      <c r="C1122" s="431" t="s">
        <v>588</v>
      </c>
      <c r="D1122" s="439" t="s">
        <v>1513</v>
      </c>
      <c r="E1122" s="456">
        <f>+F11_ProdProfile!K38</f>
        <v>0</v>
      </c>
    </row>
    <row r="1123" spans="2:5" x14ac:dyDescent="0.2">
      <c r="B1123" s="431" t="s">
        <v>591</v>
      </c>
      <c r="C1123" s="431" t="s">
        <v>588</v>
      </c>
      <c r="D1123" s="439" t="s">
        <v>1514</v>
      </c>
      <c r="E1123" s="456">
        <f>+F11_ProdProfile!K39</f>
        <v>0</v>
      </c>
    </row>
    <row r="1124" spans="2:5" x14ac:dyDescent="0.2">
      <c r="B1124" s="431" t="s">
        <v>591</v>
      </c>
      <c r="C1124" s="431" t="s">
        <v>588</v>
      </c>
      <c r="D1124" s="439" t="s">
        <v>1515</v>
      </c>
      <c r="E1124" s="456">
        <f>+F11_ProdProfile!K40</f>
        <v>0</v>
      </c>
    </row>
    <row r="1125" spans="2:5" x14ac:dyDescent="0.2">
      <c r="B1125" s="431" t="s">
        <v>591</v>
      </c>
      <c r="C1125" s="431" t="s">
        <v>588</v>
      </c>
      <c r="D1125" s="439" t="s">
        <v>1516</v>
      </c>
      <c r="E1125" s="456">
        <f>+F11_ProdProfile!K41</f>
        <v>0</v>
      </c>
    </row>
    <row r="1126" spans="2:5" x14ac:dyDescent="0.2">
      <c r="B1126" s="431" t="s">
        <v>591</v>
      </c>
      <c r="C1126" s="431" t="s">
        <v>588</v>
      </c>
      <c r="D1126" s="439" t="s">
        <v>1517</v>
      </c>
      <c r="E1126" s="456">
        <f>+F11_ProdProfile!K42</f>
        <v>0</v>
      </c>
    </row>
    <row r="1127" spans="2:5" x14ac:dyDescent="0.2">
      <c r="B1127" s="431" t="s">
        <v>591</v>
      </c>
      <c r="C1127" s="431" t="s">
        <v>588</v>
      </c>
      <c r="D1127" s="439" t="s">
        <v>1518</v>
      </c>
      <c r="E1127" s="456">
        <f>+F11_ProdProfile!K43</f>
        <v>0</v>
      </c>
    </row>
    <row r="1128" spans="2:5" x14ac:dyDescent="0.2">
      <c r="B1128" s="431" t="s">
        <v>591</v>
      </c>
      <c r="C1128" s="431" t="s">
        <v>588</v>
      </c>
      <c r="D1128" s="439" t="s">
        <v>1519</v>
      </c>
      <c r="E1128" s="456">
        <f>+F11_ProdProfile!K44</f>
        <v>0</v>
      </c>
    </row>
    <row r="1129" spans="2:5" x14ac:dyDescent="0.2">
      <c r="B1129" s="431" t="s">
        <v>591</v>
      </c>
      <c r="C1129" s="431" t="s">
        <v>588</v>
      </c>
      <c r="D1129" s="439" t="s">
        <v>1520</v>
      </c>
      <c r="E1129" s="456">
        <f>+F11_ProdProfile!K45</f>
        <v>0</v>
      </c>
    </row>
    <row r="1130" spans="2:5" x14ac:dyDescent="0.2">
      <c r="B1130" s="431" t="s">
        <v>591</v>
      </c>
      <c r="C1130" s="431" t="s">
        <v>588</v>
      </c>
      <c r="D1130" s="439" t="s">
        <v>1521</v>
      </c>
      <c r="E1130" s="456">
        <f>+F11_ProdProfile!L22</f>
        <v>0</v>
      </c>
    </row>
    <row r="1131" spans="2:5" x14ac:dyDescent="0.2">
      <c r="B1131" s="431" t="s">
        <v>591</v>
      </c>
      <c r="C1131" s="431" t="s">
        <v>588</v>
      </c>
      <c r="D1131" s="439" t="s">
        <v>1522</v>
      </c>
      <c r="E1131" s="456">
        <f>+F11_ProdProfile!L23</f>
        <v>0</v>
      </c>
    </row>
    <row r="1132" spans="2:5" x14ac:dyDescent="0.2">
      <c r="B1132" s="431" t="s">
        <v>591</v>
      </c>
      <c r="C1132" s="431" t="s">
        <v>588</v>
      </c>
      <c r="D1132" s="439" t="s">
        <v>1523</v>
      </c>
      <c r="E1132" s="456">
        <f>+F11_ProdProfile!L24</f>
        <v>0</v>
      </c>
    </row>
    <row r="1133" spans="2:5" x14ac:dyDescent="0.2">
      <c r="B1133" s="431" t="s">
        <v>591</v>
      </c>
      <c r="C1133" s="431" t="s">
        <v>588</v>
      </c>
      <c r="D1133" s="439" t="s">
        <v>1524</v>
      </c>
      <c r="E1133" s="456">
        <f>+F11_ProdProfile!L25</f>
        <v>0</v>
      </c>
    </row>
    <row r="1134" spans="2:5" x14ac:dyDescent="0.2">
      <c r="B1134" s="431" t="s">
        <v>591</v>
      </c>
      <c r="C1134" s="431" t="s">
        <v>588</v>
      </c>
      <c r="D1134" s="439" t="s">
        <v>1525</v>
      </c>
      <c r="E1134" s="456">
        <f>+F11_ProdProfile!L26</f>
        <v>0</v>
      </c>
    </row>
    <row r="1135" spans="2:5" x14ac:dyDescent="0.2">
      <c r="B1135" s="431" t="s">
        <v>591</v>
      </c>
      <c r="C1135" s="431" t="s">
        <v>588</v>
      </c>
      <c r="D1135" s="439" t="s">
        <v>1526</v>
      </c>
      <c r="E1135" s="456">
        <f>+F11_ProdProfile!L27</f>
        <v>0</v>
      </c>
    </row>
    <row r="1136" spans="2:5" x14ac:dyDescent="0.2">
      <c r="B1136" s="431" t="s">
        <v>591</v>
      </c>
      <c r="C1136" s="431" t="s">
        <v>588</v>
      </c>
      <c r="D1136" s="439" t="s">
        <v>1527</v>
      </c>
      <c r="E1136" s="456">
        <f>+F11_ProdProfile!L28</f>
        <v>0</v>
      </c>
    </row>
    <row r="1137" spans="2:5" x14ac:dyDescent="0.2">
      <c r="B1137" s="431" t="s">
        <v>591</v>
      </c>
      <c r="C1137" s="431" t="s">
        <v>588</v>
      </c>
      <c r="D1137" s="439" t="s">
        <v>1528</v>
      </c>
      <c r="E1137" s="456">
        <f>+F11_ProdProfile!L29</f>
        <v>0</v>
      </c>
    </row>
    <row r="1138" spans="2:5" x14ac:dyDescent="0.2">
      <c r="B1138" s="431" t="s">
        <v>591</v>
      </c>
      <c r="C1138" s="431" t="s">
        <v>588</v>
      </c>
      <c r="D1138" s="439" t="s">
        <v>1529</v>
      </c>
      <c r="E1138" s="456">
        <f>+F11_ProdProfile!L30</f>
        <v>0</v>
      </c>
    </row>
    <row r="1139" spans="2:5" x14ac:dyDescent="0.2">
      <c r="B1139" s="431" t="s">
        <v>591</v>
      </c>
      <c r="C1139" s="431" t="s">
        <v>588</v>
      </c>
      <c r="D1139" s="439" t="s">
        <v>1530</v>
      </c>
      <c r="E1139" s="456">
        <f>+F11_ProdProfile!L31</f>
        <v>0</v>
      </c>
    </row>
    <row r="1140" spans="2:5" x14ac:dyDescent="0.2">
      <c r="B1140" s="431" t="s">
        <v>591</v>
      </c>
      <c r="C1140" s="431" t="s">
        <v>588</v>
      </c>
      <c r="D1140" s="439" t="s">
        <v>1531</v>
      </c>
      <c r="E1140" s="456">
        <f>+F11_ProdProfile!L32</f>
        <v>0</v>
      </c>
    </row>
    <row r="1141" spans="2:5" x14ac:dyDescent="0.2">
      <c r="B1141" s="431" t="s">
        <v>591</v>
      </c>
      <c r="C1141" s="431" t="s">
        <v>588</v>
      </c>
      <c r="D1141" s="439" t="s">
        <v>1532</v>
      </c>
      <c r="E1141" s="456">
        <f>+F11_ProdProfile!L33</f>
        <v>0</v>
      </c>
    </row>
    <row r="1142" spans="2:5" x14ac:dyDescent="0.2">
      <c r="B1142" s="431" t="s">
        <v>591</v>
      </c>
      <c r="C1142" s="431" t="s">
        <v>588</v>
      </c>
      <c r="D1142" s="439" t="s">
        <v>1533</v>
      </c>
      <c r="E1142" s="456">
        <f>+F11_ProdProfile!L34</f>
        <v>0</v>
      </c>
    </row>
    <row r="1143" spans="2:5" x14ac:dyDescent="0.2">
      <c r="B1143" s="431" t="s">
        <v>591</v>
      </c>
      <c r="C1143" s="431" t="s">
        <v>588</v>
      </c>
      <c r="D1143" s="439" t="s">
        <v>1534</v>
      </c>
      <c r="E1143" s="456">
        <f>+F11_ProdProfile!L35</f>
        <v>0</v>
      </c>
    </row>
    <row r="1144" spans="2:5" x14ac:dyDescent="0.2">
      <c r="B1144" s="431" t="s">
        <v>591</v>
      </c>
      <c r="C1144" s="431" t="s">
        <v>588</v>
      </c>
      <c r="D1144" s="439" t="s">
        <v>1535</v>
      </c>
      <c r="E1144" s="456">
        <f>+F11_ProdProfile!L36</f>
        <v>0</v>
      </c>
    </row>
    <row r="1145" spans="2:5" x14ac:dyDescent="0.2">
      <c r="B1145" s="431" t="s">
        <v>591</v>
      </c>
      <c r="C1145" s="431" t="s">
        <v>588</v>
      </c>
      <c r="D1145" s="439" t="s">
        <v>1536</v>
      </c>
      <c r="E1145" s="456">
        <f>+F11_ProdProfile!L37</f>
        <v>0</v>
      </c>
    </row>
    <row r="1146" spans="2:5" x14ac:dyDescent="0.2">
      <c r="B1146" s="431" t="s">
        <v>591</v>
      </c>
      <c r="C1146" s="431" t="s">
        <v>588</v>
      </c>
      <c r="D1146" s="439" t="s">
        <v>1537</v>
      </c>
      <c r="E1146" s="456">
        <f>+F11_ProdProfile!L38</f>
        <v>0</v>
      </c>
    </row>
    <row r="1147" spans="2:5" x14ac:dyDescent="0.2">
      <c r="B1147" s="431" t="s">
        <v>591</v>
      </c>
      <c r="C1147" s="431" t="s">
        <v>588</v>
      </c>
      <c r="D1147" s="439" t="s">
        <v>1538</v>
      </c>
      <c r="E1147" s="456">
        <f>+F11_ProdProfile!L39</f>
        <v>0</v>
      </c>
    </row>
    <row r="1148" spans="2:5" x14ac:dyDescent="0.2">
      <c r="B1148" s="431" t="s">
        <v>591</v>
      </c>
      <c r="C1148" s="431" t="s">
        <v>588</v>
      </c>
      <c r="D1148" s="439" t="s">
        <v>1539</v>
      </c>
      <c r="E1148" s="456">
        <f>+F11_ProdProfile!L40</f>
        <v>0</v>
      </c>
    </row>
    <row r="1149" spans="2:5" x14ac:dyDescent="0.2">
      <c r="B1149" s="431" t="s">
        <v>591</v>
      </c>
      <c r="C1149" s="431" t="s">
        <v>588</v>
      </c>
      <c r="D1149" s="439" t="s">
        <v>1540</v>
      </c>
      <c r="E1149" s="456">
        <f>+F11_ProdProfile!L41</f>
        <v>0</v>
      </c>
    </row>
    <row r="1150" spans="2:5" x14ac:dyDescent="0.2">
      <c r="B1150" s="431" t="s">
        <v>591</v>
      </c>
      <c r="C1150" s="431" t="s">
        <v>588</v>
      </c>
      <c r="D1150" s="439" t="s">
        <v>1541</v>
      </c>
      <c r="E1150" s="456">
        <f>+F11_ProdProfile!L42</f>
        <v>0</v>
      </c>
    </row>
    <row r="1151" spans="2:5" x14ac:dyDescent="0.2">
      <c r="B1151" s="431" t="s">
        <v>591</v>
      </c>
      <c r="C1151" s="431" t="s">
        <v>588</v>
      </c>
      <c r="D1151" s="439" t="s">
        <v>1542</v>
      </c>
      <c r="E1151" s="456">
        <f>+F11_ProdProfile!L43</f>
        <v>0</v>
      </c>
    </row>
    <row r="1152" spans="2:5" x14ac:dyDescent="0.2">
      <c r="B1152" s="431" t="s">
        <v>591</v>
      </c>
      <c r="C1152" s="431" t="s">
        <v>588</v>
      </c>
      <c r="D1152" s="439" t="s">
        <v>1543</v>
      </c>
      <c r="E1152" s="456">
        <f>+F11_ProdProfile!L44</f>
        <v>0</v>
      </c>
    </row>
    <row r="1153" spans="2:5" x14ac:dyDescent="0.2">
      <c r="B1153" s="431" t="s">
        <v>591</v>
      </c>
      <c r="C1153" s="431" t="s">
        <v>588</v>
      </c>
      <c r="D1153" s="439" t="s">
        <v>1544</v>
      </c>
      <c r="E1153" s="456">
        <f>+F11_ProdProfile!L45</f>
        <v>0</v>
      </c>
    </row>
    <row r="1154" spans="2:5" x14ac:dyDescent="0.2">
      <c r="B1154" s="431" t="s">
        <v>591</v>
      </c>
      <c r="C1154" s="431" t="s">
        <v>588</v>
      </c>
      <c r="D1154" s="439" t="s">
        <v>1545</v>
      </c>
      <c r="E1154" s="456">
        <f>+F11_ProdProfile!M22</f>
        <v>0</v>
      </c>
    </row>
    <row r="1155" spans="2:5" x14ac:dyDescent="0.2">
      <c r="B1155" s="431" t="s">
        <v>591</v>
      </c>
      <c r="C1155" s="431" t="s">
        <v>588</v>
      </c>
      <c r="D1155" s="439" t="s">
        <v>1546</v>
      </c>
      <c r="E1155" s="456">
        <f>+F11_ProdProfile!M23</f>
        <v>0</v>
      </c>
    </row>
    <row r="1156" spans="2:5" x14ac:dyDescent="0.2">
      <c r="B1156" s="431" t="s">
        <v>591</v>
      </c>
      <c r="C1156" s="431" t="s">
        <v>588</v>
      </c>
      <c r="D1156" s="439" t="s">
        <v>1547</v>
      </c>
      <c r="E1156" s="456">
        <f>+F11_ProdProfile!M24</f>
        <v>0</v>
      </c>
    </row>
    <row r="1157" spans="2:5" x14ac:dyDescent="0.2">
      <c r="B1157" s="431" t="s">
        <v>591</v>
      </c>
      <c r="C1157" s="431" t="s">
        <v>588</v>
      </c>
      <c r="D1157" s="439" t="s">
        <v>1548</v>
      </c>
      <c r="E1157" s="456">
        <f>+F11_ProdProfile!M25</f>
        <v>0</v>
      </c>
    </row>
    <row r="1158" spans="2:5" x14ac:dyDescent="0.2">
      <c r="B1158" s="431" t="s">
        <v>591</v>
      </c>
      <c r="C1158" s="431" t="s">
        <v>588</v>
      </c>
      <c r="D1158" s="439" t="s">
        <v>1549</v>
      </c>
      <c r="E1158" s="456">
        <f>+F11_ProdProfile!M26</f>
        <v>0</v>
      </c>
    </row>
    <row r="1159" spans="2:5" x14ac:dyDescent="0.2">
      <c r="B1159" s="431" t="s">
        <v>591</v>
      </c>
      <c r="C1159" s="431" t="s">
        <v>588</v>
      </c>
      <c r="D1159" s="439" t="s">
        <v>1550</v>
      </c>
      <c r="E1159" s="456">
        <f>+F11_ProdProfile!M27</f>
        <v>0</v>
      </c>
    </row>
    <row r="1160" spans="2:5" x14ac:dyDescent="0.2">
      <c r="B1160" s="431" t="s">
        <v>591</v>
      </c>
      <c r="C1160" s="431" t="s">
        <v>588</v>
      </c>
      <c r="D1160" s="439" t="s">
        <v>1551</v>
      </c>
      <c r="E1160" s="456">
        <f>+F11_ProdProfile!M28</f>
        <v>0</v>
      </c>
    </row>
    <row r="1161" spans="2:5" x14ac:dyDescent="0.2">
      <c r="B1161" s="431" t="s">
        <v>591</v>
      </c>
      <c r="C1161" s="431" t="s">
        <v>588</v>
      </c>
      <c r="D1161" s="439" t="s">
        <v>1552</v>
      </c>
      <c r="E1161" s="456">
        <f>+F11_ProdProfile!M29</f>
        <v>0</v>
      </c>
    </row>
    <row r="1162" spans="2:5" x14ac:dyDescent="0.2">
      <c r="B1162" s="431" t="s">
        <v>591</v>
      </c>
      <c r="C1162" s="431" t="s">
        <v>588</v>
      </c>
      <c r="D1162" s="439" t="s">
        <v>1553</v>
      </c>
      <c r="E1162" s="456">
        <f>+F11_ProdProfile!M30</f>
        <v>0</v>
      </c>
    </row>
    <row r="1163" spans="2:5" x14ac:dyDescent="0.2">
      <c r="B1163" s="431" t="s">
        <v>591</v>
      </c>
      <c r="C1163" s="431" t="s">
        <v>588</v>
      </c>
      <c r="D1163" s="439" t="s">
        <v>1554</v>
      </c>
      <c r="E1163" s="456">
        <f>+F11_ProdProfile!M31</f>
        <v>0</v>
      </c>
    </row>
    <row r="1164" spans="2:5" x14ac:dyDescent="0.2">
      <c r="B1164" s="431" t="s">
        <v>591</v>
      </c>
      <c r="C1164" s="431" t="s">
        <v>588</v>
      </c>
      <c r="D1164" s="439" t="s">
        <v>1555</v>
      </c>
      <c r="E1164" s="456">
        <f>+F11_ProdProfile!M32</f>
        <v>0</v>
      </c>
    </row>
    <row r="1165" spans="2:5" x14ac:dyDescent="0.2">
      <c r="B1165" s="431" t="s">
        <v>591</v>
      </c>
      <c r="C1165" s="431" t="s">
        <v>588</v>
      </c>
      <c r="D1165" s="439" t="s">
        <v>1556</v>
      </c>
      <c r="E1165" s="456">
        <f>+F11_ProdProfile!M33</f>
        <v>0</v>
      </c>
    </row>
    <row r="1166" spans="2:5" x14ac:dyDescent="0.2">
      <c r="B1166" s="431" t="s">
        <v>591</v>
      </c>
      <c r="C1166" s="431" t="s">
        <v>588</v>
      </c>
      <c r="D1166" s="439" t="s">
        <v>1557</v>
      </c>
      <c r="E1166" s="456">
        <f>+F11_ProdProfile!M34</f>
        <v>0</v>
      </c>
    </row>
    <row r="1167" spans="2:5" x14ac:dyDescent="0.2">
      <c r="B1167" s="431" t="s">
        <v>591</v>
      </c>
      <c r="C1167" s="431" t="s">
        <v>588</v>
      </c>
      <c r="D1167" s="439" t="s">
        <v>1558</v>
      </c>
      <c r="E1167" s="456">
        <f>+F11_ProdProfile!M35</f>
        <v>0</v>
      </c>
    </row>
    <row r="1168" spans="2:5" x14ac:dyDescent="0.2">
      <c r="B1168" s="431" t="s">
        <v>591</v>
      </c>
      <c r="C1168" s="431" t="s">
        <v>588</v>
      </c>
      <c r="D1168" s="439" t="s">
        <v>1559</v>
      </c>
      <c r="E1168" s="456">
        <f>+F11_ProdProfile!M36</f>
        <v>0</v>
      </c>
    </row>
    <row r="1169" spans="2:5" x14ac:dyDescent="0.2">
      <c r="B1169" s="431" t="s">
        <v>591</v>
      </c>
      <c r="C1169" s="431" t="s">
        <v>588</v>
      </c>
      <c r="D1169" s="439" t="s">
        <v>1560</v>
      </c>
      <c r="E1169" s="456">
        <f>+F11_ProdProfile!M37</f>
        <v>0</v>
      </c>
    </row>
    <row r="1170" spans="2:5" x14ac:dyDescent="0.2">
      <c r="B1170" s="431" t="s">
        <v>591</v>
      </c>
      <c r="C1170" s="431" t="s">
        <v>588</v>
      </c>
      <c r="D1170" s="439" t="s">
        <v>1561</v>
      </c>
      <c r="E1170" s="456">
        <f>+F11_ProdProfile!M38</f>
        <v>0</v>
      </c>
    </row>
    <row r="1171" spans="2:5" x14ac:dyDescent="0.2">
      <c r="B1171" s="431" t="s">
        <v>591</v>
      </c>
      <c r="C1171" s="431" t="s">
        <v>588</v>
      </c>
      <c r="D1171" s="439" t="s">
        <v>1562</v>
      </c>
      <c r="E1171" s="456">
        <f>+F11_ProdProfile!M39</f>
        <v>0</v>
      </c>
    </row>
    <row r="1172" spans="2:5" x14ac:dyDescent="0.2">
      <c r="B1172" s="431" t="s">
        <v>591</v>
      </c>
      <c r="C1172" s="431" t="s">
        <v>588</v>
      </c>
      <c r="D1172" s="439" t="s">
        <v>1563</v>
      </c>
      <c r="E1172" s="456">
        <f>+F11_ProdProfile!M40</f>
        <v>0</v>
      </c>
    </row>
    <row r="1173" spans="2:5" x14ac:dyDescent="0.2">
      <c r="B1173" s="431" t="s">
        <v>591</v>
      </c>
      <c r="C1173" s="431" t="s">
        <v>588</v>
      </c>
      <c r="D1173" s="439" t="s">
        <v>1564</v>
      </c>
      <c r="E1173" s="456">
        <f>+F11_ProdProfile!M41</f>
        <v>0</v>
      </c>
    </row>
    <row r="1174" spans="2:5" x14ac:dyDescent="0.2">
      <c r="B1174" s="431" t="s">
        <v>591</v>
      </c>
      <c r="C1174" s="431" t="s">
        <v>588</v>
      </c>
      <c r="D1174" s="439" t="s">
        <v>1565</v>
      </c>
      <c r="E1174" s="456">
        <f>+F11_ProdProfile!M42</f>
        <v>0</v>
      </c>
    </row>
    <row r="1175" spans="2:5" x14ac:dyDescent="0.2">
      <c r="B1175" s="431" t="s">
        <v>591</v>
      </c>
      <c r="C1175" s="431" t="s">
        <v>588</v>
      </c>
      <c r="D1175" s="439" t="s">
        <v>1566</v>
      </c>
      <c r="E1175" s="456">
        <f>+F11_ProdProfile!M43</f>
        <v>0</v>
      </c>
    </row>
    <row r="1176" spans="2:5" x14ac:dyDescent="0.2">
      <c r="B1176" s="431" t="s">
        <v>591</v>
      </c>
      <c r="C1176" s="431" t="s">
        <v>588</v>
      </c>
      <c r="D1176" s="439" t="s">
        <v>1567</v>
      </c>
      <c r="E1176" s="456">
        <f>+F11_ProdProfile!M44</f>
        <v>0</v>
      </c>
    </row>
    <row r="1177" spans="2:5" x14ac:dyDescent="0.2">
      <c r="B1177" s="431" t="s">
        <v>591</v>
      </c>
      <c r="C1177" s="431" t="s">
        <v>588</v>
      </c>
      <c r="D1177" s="439" t="s">
        <v>1568</v>
      </c>
      <c r="E1177" s="456">
        <f>+F11_ProdProfile!M45</f>
        <v>0</v>
      </c>
    </row>
    <row r="1178" spans="2:5" x14ac:dyDescent="0.2">
      <c r="B1178" s="431" t="s">
        <v>591</v>
      </c>
      <c r="C1178" s="431" t="s">
        <v>588</v>
      </c>
      <c r="D1178" s="439" t="s">
        <v>1569</v>
      </c>
      <c r="E1178" s="456">
        <f>+F11_ProdProfile!N22</f>
        <v>0</v>
      </c>
    </row>
    <row r="1179" spans="2:5" x14ac:dyDescent="0.2">
      <c r="B1179" s="431" t="s">
        <v>591</v>
      </c>
      <c r="C1179" s="431" t="s">
        <v>588</v>
      </c>
      <c r="D1179" s="439" t="s">
        <v>1570</v>
      </c>
      <c r="E1179" s="456">
        <f>+F11_ProdProfile!N23</f>
        <v>0</v>
      </c>
    </row>
    <row r="1180" spans="2:5" x14ac:dyDescent="0.2">
      <c r="B1180" s="431" t="s">
        <v>591</v>
      </c>
      <c r="C1180" s="431" t="s">
        <v>588</v>
      </c>
      <c r="D1180" s="439" t="s">
        <v>1571</v>
      </c>
      <c r="E1180" s="456">
        <f>+F11_ProdProfile!N24</f>
        <v>0</v>
      </c>
    </row>
    <row r="1181" spans="2:5" x14ac:dyDescent="0.2">
      <c r="B1181" s="431" t="s">
        <v>591</v>
      </c>
      <c r="C1181" s="431" t="s">
        <v>588</v>
      </c>
      <c r="D1181" s="439" t="s">
        <v>1572</v>
      </c>
      <c r="E1181" s="456">
        <f>+F11_ProdProfile!N25</f>
        <v>0</v>
      </c>
    </row>
    <row r="1182" spans="2:5" x14ac:dyDescent="0.2">
      <c r="B1182" s="431" t="s">
        <v>591</v>
      </c>
      <c r="C1182" s="431" t="s">
        <v>588</v>
      </c>
      <c r="D1182" s="439" t="s">
        <v>1573</v>
      </c>
      <c r="E1182" s="456">
        <f>+F11_ProdProfile!N26</f>
        <v>0</v>
      </c>
    </row>
    <row r="1183" spans="2:5" x14ac:dyDescent="0.2">
      <c r="B1183" s="431" t="s">
        <v>591</v>
      </c>
      <c r="C1183" s="431" t="s">
        <v>588</v>
      </c>
      <c r="D1183" s="439" t="s">
        <v>1574</v>
      </c>
      <c r="E1183" s="456">
        <f>+F11_ProdProfile!N27</f>
        <v>0</v>
      </c>
    </row>
    <row r="1184" spans="2:5" x14ac:dyDescent="0.2">
      <c r="B1184" s="431" t="s">
        <v>591</v>
      </c>
      <c r="C1184" s="431" t="s">
        <v>588</v>
      </c>
      <c r="D1184" s="439" t="s">
        <v>1575</v>
      </c>
      <c r="E1184" s="456">
        <f>+F11_ProdProfile!N28</f>
        <v>0</v>
      </c>
    </row>
    <row r="1185" spans="2:5" x14ac:dyDescent="0.2">
      <c r="B1185" s="431" t="s">
        <v>591</v>
      </c>
      <c r="C1185" s="431" t="s">
        <v>588</v>
      </c>
      <c r="D1185" s="439" t="s">
        <v>1576</v>
      </c>
      <c r="E1185" s="456">
        <f>+F11_ProdProfile!N29</f>
        <v>0</v>
      </c>
    </row>
    <row r="1186" spans="2:5" x14ac:dyDescent="0.2">
      <c r="B1186" s="431" t="s">
        <v>591</v>
      </c>
      <c r="C1186" s="431" t="s">
        <v>588</v>
      </c>
      <c r="D1186" s="439" t="s">
        <v>1577</v>
      </c>
      <c r="E1186" s="456">
        <f>+F11_ProdProfile!N30</f>
        <v>0</v>
      </c>
    </row>
    <row r="1187" spans="2:5" x14ac:dyDescent="0.2">
      <c r="B1187" s="431" t="s">
        <v>591</v>
      </c>
      <c r="C1187" s="431" t="s">
        <v>588</v>
      </c>
      <c r="D1187" s="439" t="s">
        <v>1578</v>
      </c>
      <c r="E1187" s="456">
        <f>+F11_ProdProfile!N31</f>
        <v>0</v>
      </c>
    </row>
    <row r="1188" spans="2:5" x14ac:dyDescent="0.2">
      <c r="B1188" s="431" t="s">
        <v>591</v>
      </c>
      <c r="C1188" s="431" t="s">
        <v>588</v>
      </c>
      <c r="D1188" s="439" t="s">
        <v>1579</v>
      </c>
      <c r="E1188" s="456">
        <f>+F11_ProdProfile!N32</f>
        <v>0</v>
      </c>
    </row>
    <row r="1189" spans="2:5" x14ac:dyDescent="0.2">
      <c r="B1189" s="431" t="s">
        <v>591</v>
      </c>
      <c r="C1189" s="431" t="s">
        <v>588</v>
      </c>
      <c r="D1189" s="439" t="s">
        <v>1580</v>
      </c>
      <c r="E1189" s="456">
        <f>+F11_ProdProfile!N33</f>
        <v>0</v>
      </c>
    </row>
    <row r="1190" spans="2:5" x14ac:dyDescent="0.2">
      <c r="B1190" s="431" t="s">
        <v>591</v>
      </c>
      <c r="C1190" s="431" t="s">
        <v>588</v>
      </c>
      <c r="D1190" s="439" t="s">
        <v>1581</v>
      </c>
      <c r="E1190" s="456">
        <f>+F11_ProdProfile!N34</f>
        <v>0</v>
      </c>
    </row>
    <row r="1191" spans="2:5" x14ac:dyDescent="0.2">
      <c r="B1191" s="431" t="s">
        <v>591</v>
      </c>
      <c r="C1191" s="431" t="s">
        <v>588</v>
      </c>
      <c r="D1191" s="439" t="s">
        <v>1582</v>
      </c>
      <c r="E1191" s="456">
        <f>+F11_ProdProfile!N35</f>
        <v>0</v>
      </c>
    </row>
    <row r="1192" spans="2:5" x14ac:dyDescent="0.2">
      <c r="B1192" s="431" t="s">
        <v>591</v>
      </c>
      <c r="C1192" s="431" t="s">
        <v>588</v>
      </c>
      <c r="D1192" s="439" t="s">
        <v>1583</v>
      </c>
      <c r="E1192" s="456">
        <f>+F11_ProdProfile!N36</f>
        <v>0</v>
      </c>
    </row>
    <row r="1193" spans="2:5" x14ac:dyDescent="0.2">
      <c r="B1193" s="431" t="s">
        <v>591</v>
      </c>
      <c r="C1193" s="431" t="s">
        <v>588</v>
      </c>
      <c r="D1193" s="439" t="s">
        <v>1584</v>
      </c>
      <c r="E1193" s="456">
        <f>+F11_ProdProfile!N37</f>
        <v>0</v>
      </c>
    </row>
    <row r="1194" spans="2:5" x14ac:dyDescent="0.2">
      <c r="B1194" s="431" t="s">
        <v>591</v>
      </c>
      <c r="C1194" s="431" t="s">
        <v>588</v>
      </c>
      <c r="D1194" s="439" t="s">
        <v>1585</v>
      </c>
      <c r="E1194" s="456">
        <f>+F11_ProdProfile!N38</f>
        <v>0</v>
      </c>
    </row>
    <row r="1195" spans="2:5" x14ac:dyDescent="0.2">
      <c r="B1195" s="431" t="s">
        <v>591</v>
      </c>
      <c r="C1195" s="431" t="s">
        <v>588</v>
      </c>
      <c r="D1195" s="439" t="s">
        <v>1586</v>
      </c>
      <c r="E1195" s="456">
        <f>+F11_ProdProfile!N39</f>
        <v>0</v>
      </c>
    </row>
    <row r="1196" spans="2:5" x14ac:dyDescent="0.2">
      <c r="B1196" s="431" t="s">
        <v>591</v>
      </c>
      <c r="C1196" s="431" t="s">
        <v>588</v>
      </c>
      <c r="D1196" s="439" t="s">
        <v>1587</v>
      </c>
      <c r="E1196" s="456">
        <f>+F11_ProdProfile!N40</f>
        <v>0</v>
      </c>
    </row>
    <row r="1197" spans="2:5" x14ac:dyDescent="0.2">
      <c r="B1197" s="431" t="s">
        <v>591</v>
      </c>
      <c r="C1197" s="431" t="s">
        <v>588</v>
      </c>
      <c r="D1197" s="439" t="s">
        <v>1588</v>
      </c>
      <c r="E1197" s="456">
        <f>+F11_ProdProfile!N41</f>
        <v>0</v>
      </c>
    </row>
    <row r="1198" spans="2:5" x14ac:dyDescent="0.2">
      <c r="B1198" s="431" t="s">
        <v>591</v>
      </c>
      <c r="C1198" s="431" t="s">
        <v>588</v>
      </c>
      <c r="D1198" s="439" t="s">
        <v>1589</v>
      </c>
      <c r="E1198" s="456">
        <f>+F11_ProdProfile!N42</f>
        <v>0</v>
      </c>
    </row>
    <row r="1199" spans="2:5" x14ac:dyDescent="0.2">
      <c r="B1199" s="431" t="s">
        <v>591</v>
      </c>
      <c r="C1199" s="431" t="s">
        <v>588</v>
      </c>
      <c r="D1199" s="439" t="s">
        <v>1590</v>
      </c>
      <c r="E1199" s="456">
        <f>+F11_ProdProfile!N43</f>
        <v>0</v>
      </c>
    </row>
    <row r="1200" spans="2:5" x14ac:dyDescent="0.2">
      <c r="B1200" s="431" t="s">
        <v>591</v>
      </c>
      <c r="C1200" s="431" t="s">
        <v>588</v>
      </c>
      <c r="D1200" s="439" t="s">
        <v>1591</v>
      </c>
      <c r="E1200" s="456">
        <f>+F11_ProdProfile!N44</f>
        <v>0</v>
      </c>
    </row>
    <row r="1201" spans="2:5" x14ac:dyDescent="0.2">
      <c r="B1201" s="431" t="s">
        <v>591</v>
      </c>
      <c r="C1201" s="431" t="s">
        <v>588</v>
      </c>
      <c r="D1201" s="439" t="s">
        <v>1592</v>
      </c>
      <c r="E1201" s="456">
        <f>+F11_ProdProfile!N45</f>
        <v>0</v>
      </c>
    </row>
    <row r="1202" spans="2:5" x14ac:dyDescent="0.2">
      <c r="B1202" s="431" t="s">
        <v>591</v>
      </c>
      <c r="C1202" s="431" t="s">
        <v>462</v>
      </c>
      <c r="D1202" s="439" t="s">
        <v>408</v>
      </c>
      <c r="E1202" s="471">
        <f>+F12_TechDescSolarTh!C5</f>
        <v>0</v>
      </c>
    </row>
    <row r="1203" spans="2:5" x14ac:dyDescent="0.2">
      <c r="B1203" s="431" t="s">
        <v>591</v>
      </c>
      <c r="C1203" s="431" t="s">
        <v>462</v>
      </c>
      <c r="D1203" s="439" t="s">
        <v>409</v>
      </c>
      <c r="E1203" s="471">
        <f>+F12_TechDescSolarTh!C6</f>
        <v>0</v>
      </c>
    </row>
    <row r="1204" spans="2:5" x14ac:dyDescent="0.2">
      <c r="B1204" s="431" t="s">
        <v>591</v>
      </c>
      <c r="C1204" s="431" t="s">
        <v>462</v>
      </c>
      <c r="D1204" s="439" t="s">
        <v>375</v>
      </c>
      <c r="E1204" s="471">
        <f>+F12_TechDescSolarTh!C7</f>
        <v>0</v>
      </c>
    </row>
    <row r="1205" spans="2:5" x14ac:dyDescent="0.2">
      <c r="B1205" s="431" t="s">
        <v>591</v>
      </c>
      <c r="C1205" s="431" t="s">
        <v>462</v>
      </c>
      <c r="D1205" s="439" t="s">
        <v>376</v>
      </c>
      <c r="E1205" s="458">
        <f>+F12_TechDescSolarTh!C8</f>
        <v>0</v>
      </c>
    </row>
    <row r="1206" spans="2:5" x14ac:dyDescent="0.2">
      <c r="B1206" s="431" t="s">
        <v>591</v>
      </c>
      <c r="C1206" s="431" t="s">
        <v>462</v>
      </c>
      <c r="D1206" s="439" t="s">
        <v>410</v>
      </c>
      <c r="E1206" s="471">
        <f>+F12_TechDescSolarTh!C11</f>
        <v>0</v>
      </c>
    </row>
    <row r="1207" spans="2:5" x14ac:dyDescent="0.2">
      <c r="B1207" s="431" t="s">
        <v>591</v>
      </c>
      <c r="C1207" s="431" t="s">
        <v>462</v>
      </c>
      <c r="D1207" s="439" t="s">
        <v>411</v>
      </c>
      <c r="E1207" s="471">
        <f>+F12_TechDescSolarTh!C12</f>
        <v>0</v>
      </c>
    </row>
    <row r="1208" spans="2:5" x14ac:dyDescent="0.2">
      <c r="B1208" s="431" t="s">
        <v>591</v>
      </c>
      <c r="C1208" s="431" t="s">
        <v>462</v>
      </c>
      <c r="D1208" s="439" t="s">
        <v>378</v>
      </c>
      <c r="E1208" s="471">
        <f>+F12_TechDescSolarTh!C13</f>
        <v>0</v>
      </c>
    </row>
    <row r="1209" spans="2:5" x14ac:dyDescent="0.2">
      <c r="B1209" s="431" t="s">
        <v>591</v>
      </c>
      <c r="C1209" s="431" t="s">
        <v>462</v>
      </c>
      <c r="D1209" s="439" t="s">
        <v>379</v>
      </c>
      <c r="E1209" s="458">
        <f>+F12_TechDescSolarTh!C14</f>
        <v>0</v>
      </c>
    </row>
    <row r="1210" spans="2:5" x14ac:dyDescent="0.2">
      <c r="B1210" s="431" t="s">
        <v>591</v>
      </c>
      <c r="C1210" s="431" t="s">
        <v>462</v>
      </c>
      <c r="D1210" s="439" t="s">
        <v>380</v>
      </c>
      <c r="E1210" s="458">
        <f>+F12_TechDescSolarTh!C15</f>
        <v>0</v>
      </c>
    </row>
    <row r="1211" spans="2:5" x14ac:dyDescent="0.2">
      <c r="B1211" s="431" t="s">
        <v>591</v>
      </c>
      <c r="C1211" s="431" t="s">
        <v>462</v>
      </c>
      <c r="D1211" s="439" t="s">
        <v>383</v>
      </c>
      <c r="E1211" s="458">
        <f>+F12_TechDescSolarTh!C18</f>
        <v>0</v>
      </c>
    </row>
    <row r="1212" spans="2:5" x14ac:dyDescent="0.2">
      <c r="B1212" s="431" t="s">
        <v>591</v>
      </c>
      <c r="C1212" s="431" t="s">
        <v>462</v>
      </c>
      <c r="D1212" s="439" t="s">
        <v>384</v>
      </c>
      <c r="E1212" s="458">
        <f>+F12_TechDescSolarTh!C19</f>
        <v>0</v>
      </c>
    </row>
    <row r="1213" spans="2:5" x14ac:dyDescent="0.2">
      <c r="B1213" s="431" t="s">
        <v>591</v>
      </c>
      <c r="C1213" s="431" t="s">
        <v>462</v>
      </c>
      <c r="D1213" s="439" t="s">
        <v>412</v>
      </c>
      <c r="E1213" s="471">
        <f>+F12_TechDescSolarTh!C22</f>
        <v>0</v>
      </c>
    </row>
    <row r="1214" spans="2:5" x14ac:dyDescent="0.2">
      <c r="B1214" s="431" t="s">
        <v>591</v>
      </c>
      <c r="C1214" s="431" t="s">
        <v>462</v>
      </c>
      <c r="D1214" s="439" t="s">
        <v>413</v>
      </c>
      <c r="E1214" s="471">
        <f>+F12_TechDescSolarTh!C23</f>
        <v>0</v>
      </c>
    </row>
    <row r="1215" spans="2:5" x14ac:dyDescent="0.2">
      <c r="B1215" s="431" t="s">
        <v>591</v>
      </c>
      <c r="C1215" s="431" t="s">
        <v>462</v>
      </c>
      <c r="D1215" s="439" t="s">
        <v>386</v>
      </c>
      <c r="E1215" s="471">
        <f>+F12_TechDescSolarTh!C24</f>
        <v>0</v>
      </c>
    </row>
    <row r="1216" spans="2:5" x14ac:dyDescent="0.2">
      <c r="B1216" s="431" t="s">
        <v>591</v>
      </c>
      <c r="C1216" s="431" t="s">
        <v>462</v>
      </c>
      <c r="D1216" s="439" t="s">
        <v>387</v>
      </c>
      <c r="E1216" s="458">
        <f>+F12_TechDescSolarTh!C25</f>
        <v>0</v>
      </c>
    </row>
    <row r="1217" spans="2:5" x14ac:dyDescent="0.2">
      <c r="B1217" s="431" t="s">
        <v>591</v>
      </c>
      <c r="C1217" s="431" t="s">
        <v>462</v>
      </c>
      <c r="D1217" s="439" t="s">
        <v>414</v>
      </c>
      <c r="E1217" s="471">
        <f>+F12_TechDescSolarTh!C26</f>
        <v>0</v>
      </c>
    </row>
    <row r="1218" spans="2:5" x14ac:dyDescent="0.2">
      <c r="B1218" s="431" t="s">
        <v>591</v>
      </c>
      <c r="C1218" s="431" t="s">
        <v>462</v>
      </c>
      <c r="D1218" s="439" t="s">
        <v>393</v>
      </c>
      <c r="E1218" s="458">
        <f>+F12_TechDescSolarTh!C28</f>
        <v>0</v>
      </c>
    </row>
    <row r="1219" spans="2:5" x14ac:dyDescent="0.2">
      <c r="B1219" s="431" t="s">
        <v>591</v>
      </c>
      <c r="C1219" s="431" t="s">
        <v>462</v>
      </c>
      <c r="D1219" s="439" t="s">
        <v>394</v>
      </c>
      <c r="E1219" s="458">
        <f>+F12_TechDescSolarTh!C29</f>
        <v>0</v>
      </c>
    </row>
    <row r="1220" spans="2:5" x14ac:dyDescent="0.2">
      <c r="B1220" s="431" t="s">
        <v>591</v>
      </c>
      <c r="C1220" s="431" t="s">
        <v>462</v>
      </c>
      <c r="D1220" s="439" t="s">
        <v>381</v>
      </c>
      <c r="E1220" s="472">
        <f>+F12_TechDescSolarTh!C32</f>
        <v>0</v>
      </c>
    </row>
    <row r="1221" spans="2:5" x14ac:dyDescent="0.2">
      <c r="B1221" s="431" t="s">
        <v>591</v>
      </c>
      <c r="C1221" s="431" t="s">
        <v>462</v>
      </c>
      <c r="D1221" s="439" t="s">
        <v>416</v>
      </c>
      <c r="E1221" s="473">
        <f>+F12_TechDescSolarTh!C33</f>
        <v>0</v>
      </c>
    </row>
    <row r="1222" spans="2:5" x14ac:dyDescent="0.2">
      <c r="B1222" s="431" t="s">
        <v>591</v>
      </c>
      <c r="C1222" s="431" t="s">
        <v>462</v>
      </c>
      <c r="D1222" s="439" t="s">
        <v>417</v>
      </c>
      <c r="E1222" s="472">
        <f>+F12_TechDescSolarTh!C34</f>
        <v>0</v>
      </c>
    </row>
    <row r="1223" spans="2:5" x14ac:dyDescent="0.2">
      <c r="B1223" s="431" t="s">
        <v>591</v>
      </c>
      <c r="C1223" s="431" t="s">
        <v>462</v>
      </c>
      <c r="D1223" s="439" t="s">
        <v>395</v>
      </c>
      <c r="E1223" s="473">
        <f>+F12_TechDescSolarTh!C35</f>
        <v>0</v>
      </c>
    </row>
    <row r="1224" spans="2:5" x14ac:dyDescent="0.2">
      <c r="B1224" s="431" t="s">
        <v>591</v>
      </c>
      <c r="C1224" s="431" t="s">
        <v>462</v>
      </c>
      <c r="D1224" s="439" t="s">
        <v>418</v>
      </c>
      <c r="E1224" s="473">
        <f>+F12_TechDescSolarTh!C36</f>
        <v>0</v>
      </c>
    </row>
    <row r="1225" spans="2:5" x14ac:dyDescent="0.2">
      <c r="B1225" s="431" t="s">
        <v>584</v>
      </c>
      <c r="C1225" s="431" t="s">
        <v>462</v>
      </c>
      <c r="D1225" s="439" t="s">
        <v>1593</v>
      </c>
      <c r="E1225" s="454"/>
    </row>
    <row r="1226" spans="2:5" x14ac:dyDescent="0.2">
      <c r="B1226" s="431" t="s">
        <v>588</v>
      </c>
      <c r="C1226" s="431" t="s">
        <v>588</v>
      </c>
      <c r="D1226" s="439" t="s">
        <v>271</v>
      </c>
      <c r="E1226" s="479">
        <f>+G_NatGas!C11</f>
        <v>0</v>
      </c>
    </row>
    <row r="1227" spans="2:5" x14ac:dyDescent="0.2">
      <c r="B1227" s="431" t="s">
        <v>588</v>
      </c>
      <c r="C1227" s="431" t="s">
        <v>588</v>
      </c>
      <c r="D1227" s="439" t="s">
        <v>282</v>
      </c>
      <c r="E1227" s="464">
        <f>+G_NatGas!C12</f>
        <v>0</v>
      </c>
    </row>
    <row r="1228" spans="2:5" x14ac:dyDescent="0.2">
      <c r="B1228" s="431" t="s">
        <v>588</v>
      </c>
      <c r="C1228" s="431" t="s">
        <v>588</v>
      </c>
      <c r="D1228" s="439" t="s">
        <v>272</v>
      </c>
      <c r="E1228" s="480">
        <f>+G_NatGas!C16</f>
        <v>0</v>
      </c>
    </row>
    <row r="1229" spans="2:5" x14ac:dyDescent="0.2">
      <c r="B1229" s="431" t="s">
        <v>588</v>
      </c>
      <c r="C1229" s="431" t="s">
        <v>588</v>
      </c>
      <c r="D1229" s="439" t="s">
        <v>273</v>
      </c>
      <c r="E1229" s="480">
        <f>+G_NatGas!C17</f>
        <v>0</v>
      </c>
    </row>
    <row r="1230" spans="2:5" x14ac:dyDescent="0.2">
      <c r="B1230" s="431" t="s">
        <v>588</v>
      </c>
      <c r="C1230" s="431" t="s">
        <v>588</v>
      </c>
      <c r="D1230" s="439" t="s">
        <v>274</v>
      </c>
      <c r="E1230" s="480">
        <f>+G_NatGas!C18</f>
        <v>0</v>
      </c>
    </row>
    <row r="1231" spans="2:5" x14ac:dyDescent="0.2">
      <c r="B1231" s="431" t="s">
        <v>588</v>
      </c>
      <c r="C1231" s="431" t="s">
        <v>588</v>
      </c>
      <c r="D1231" s="439" t="s">
        <v>286</v>
      </c>
      <c r="E1231" s="480">
        <f>+G_NatGas!C19</f>
        <v>0</v>
      </c>
    </row>
    <row r="1232" spans="2:5" x14ac:dyDescent="0.2">
      <c r="B1232" s="431" t="s">
        <v>588</v>
      </c>
      <c r="C1232" s="431" t="s">
        <v>588</v>
      </c>
      <c r="D1232" s="439" t="s">
        <v>1594</v>
      </c>
      <c r="E1232" s="480">
        <f>+G_NatGas!C23</f>
        <v>0</v>
      </c>
    </row>
    <row r="1233" spans="2:5" x14ac:dyDescent="0.2">
      <c r="B1233" s="431" t="s">
        <v>588</v>
      </c>
      <c r="C1233" s="431" t="s">
        <v>588</v>
      </c>
      <c r="D1233" s="439" t="s">
        <v>1595</v>
      </c>
      <c r="E1233" s="480">
        <f>+G_NatGas!C24</f>
        <v>0</v>
      </c>
    </row>
    <row r="1234" spans="2:5" x14ac:dyDescent="0.2">
      <c r="B1234" s="431" t="s">
        <v>588</v>
      </c>
      <c r="C1234" s="431" t="s">
        <v>588</v>
      </c>
      <c r="D1234" s="439" t="s">
        <v>1596</v>
      </c>
      <c r="E1234" s="480">
        <f>+G_NatGas!C25</f>
        <v>0</v>
      </c>
    </row>
    <row r="1235" spans="2:5" x14ac:dyDescent="0.2">
      <c r="B1235" s="431" t="s">
        <v>588</v>
      </c>
      <c r="C1235" s="431" t="s">
        <v>588</v>
      </c>
      <c r="D1235" s="439" t="s">
        <v>1597</v>
      </c>
      <c r="E1235" s="480">
        <f>+G_NatGas!C26</f>
        <v>0</v>
      </c>
    </row>
    <row r="1236" spans="2:5" x14ac:dyDescent="0.2">
      <c r="B1236" s="431" t="s">
        <v>588</v>
      </c>
      <c r="C1236" s="431" t="s">
        <v>588</v>
      </c>
      <c r="D1236" s="439" t="s">
        <v>1598</v>
      </c>
      <c r="E1236" s="480">
        <f>+G_NatGas!D23</f>
        <v>0</v>
      </c>
    </row>
    <row r="1237" spans="2:5" x14ac:dyDescent="0.2">
      <c r="B1237" s="431" t="s">
        <v>588</v>
      </c>
      <c r="C1237" s="431" t="s">
        <v>588</v>
      </c>
      <c r="D1237" s="439" t="s">
        <v>1599</v>
      </c>
      <c r="E1237" s="480">
        <f>+G_NatGas!D24</f>
        <v>0</v>
      </c>
    </row>
    <row r="1238" spans="2:5" x14ac:dyDescent="0.2">
      <c r="B1238" s="431" t="s">
        <v>588</v>
      </c>
      <c r="C1238" s="431" t="s">
        <v>588</v>
      </c>
      <c r="D1238" s="439" t="s">
        <v>1600</v>
      </c>
      <c r="E1238" s="480">
        <f>+G_NatGas!D25</f>
        <v>0</v>
      </c>
    </row>
    <row r="1239" spans="2:5" x14ac:dyDescent="0.2">
      <c r="B1239" s="431" t="s">
        <v>588</v>
      </c>
      <c r="C1239" s="431" t="s">
        <v>588</v>
      </c>
      <c r="D1239" s="439" t="s">
        <v>1601</v>
      </c>
      <c r="E1239" s="480">
        <f>+G_NatGas!D26</f>
        <v>0</v>
      </c>
    </row>
    <row r="1240" spans="2:5" x14ac:dyDescent="0.2">
      <c r="B1240" s="431" t="s">
        <v>588</v>
      </c>
      <c r="C1240" s="431" t="s">
        <v>588</v>
      </c>
      <c r="D1240" s="439" t="s">
        <v>292</v>
      </c>
      <c r="E1240" s="454">
        <f>+G_NatGas!C32</f>
        <v>0</v>
      </c>
    </row>
    <row r="1241" spans="2:5" x14ac:dyDescent="0.2">
      <c r="B1241" s="431" t="s">
        <v>588</v>
      </c>
      <c r="C1241" s="431" t="s">
        <v>588</v>
      </c>
      <c r="D1241" s="439" t="s">
        <v>289</v>
      </c>
      <c r="E1241" s="458">
        <f>+G_NatGas!C38</f>
        <v>0</v>
      </c>
    </row>
    <row r="1242" spans="2:5" x14ac:dyDescent="0.2">
      <c r="B1242" s="431" t="s">
        <v>588</v>
      </c>
      <c r="C1242" s="431" t="s">
        <v>588</v>
      </c>
      <c r="D1242" s="439" t="s">
        <v>290</v>
      </c>
      <c r="E1242" s="458">
        <f>+G_NatGas!C39</f>
        <v>0</v>
      </c>
    </row>
    <row r="1243" spans="2:5" x14ac:dyDescent="0.2">
      <c r="B1243" s="431" t="s">
        <v>588</v>
      </c>
      <c r="C1243" s="431" t="s">
        <v>960</v>
      </c>
      <c r="D1243" s="439" t="s">
        <v>530</v>
      </c>
      <c r="E1243" s="457">
        <f>+G_NatGas!C41</f>
        <v>0</v>
      </c>
    </row>
    <row r="1244" spans="2:5" x14ac:dyDescent="0.2">
      <c r="B1244" s="431" t="s">
        <v>588</v>
      </c>
      <c r="C1244" s="431" t="s">
        <v>588</v>
      </c>
      <c r="D1244" s="439" t="s">
        <v>1602</v>
      </c>
      <c r="E1244" s="480">
        <f>+H_Emissions!C7</f>
        <v>0</v>
      </c>
    </row>
    <row r="1245" spans="2:5" x14ac:dyDescent="0.2">
      <c r="B1245" s="431" t="s">
        <v>588</v>
      </c>
      <c r="C1245" s="431" t="s">
        <v>588</v>
      </c>
      <c r="D1245" s="439" t="s">
        <v>1603</v>
      </c>
      <c r="E1245" s="480">
        <f>+H_Emissions!C8</f>
        <v>0</v>
      </c>
    </row>
    <row r="1246" spans="2:5" x14ac:dyDescent="0.2">
      <c r="B1246" s="431" t="s">
        <v>588</v>
      </c>
      <c r="C1246" s="431" t="s">
        <v>588</v>
      </c>
      <c r="D1246" s="439" t="s">
        <v>1604</v>
      </c>
      <c r="E1246" s="480">
        <f>+H_Emissions!C9</f>
        <v>0</v>
      </c>
    </row>
    <row r="1247" spans="2:5" x14ac:dyDescent="0.2">
      <c r="B1247" s="431" t="s">
        <v>588</v>
      </c>
      <c r="C1247" s="431" t="s">
        <v>588</v>
      </c>
      <c r="D1247" s="439" t="s">
        <v>1605</v>
      </c>
      <c r="E1247" s="480">
        <f>+H_Emissions!C10</f>
        <v>0</v>
      </c>
    </row>
    <row r="1248" spans="2:5" x14ac:dyDescent="0.2">
      <c r="B1248" s="431" t="s">
        <v>588</v>
      </c>
      <c r="C1248" s="431" t="s">
        <v>588</v>
      </c>
      <c r="D1248" s="439" t="s">
        <v>1606</v>
      </c>
      <c r="E1248" s="480">
        <f>+H_Emissions!C11</f>
        <v>0</v>
      </c>
    </row>
    <row r="1249" spans="2:5" x14ac:dyDescent="0.2">
      <c r="B1249" s="431" t="s">
        <v>588</v>
      </c>
      <c r="C1249" s="431" t="s">
        <v>588</v>
      </c>
      <c r="D1249" s="439" t="s">
        <v>1607</v>
      </c>
      <c r="E1249" s="480">
        <f>+H_Emissions!C12</f>
        <v>0</v>
      </c>
    </row>
    <row r="1250" spans="2:5" x14ac:dyDescent="0.2">
      <c r="B1250" s="431" t="s">
        <v>588</v>
      </c>
      <c r="C1250" s="431" t="s">
        <v>588</v>
      </c>
      <c r="D1250" s="439" t="s">
        <v>1608</v>
      </c>
      <c r="E1250" s="480">
        <f>+H_Emissions!C13</f>
        <v>0</v>
      </c>
    </row>
    <row r="1251" spans="2:5" x14ac:dyDescent="0.2">
      <c r="B1251" s="431" t="s">
        <v>588</v>
      </c>
      <c r="C1251" s="431" t="s">
        <v>588</v>
      </c>
      <c r="D1251" s="439" t="s">
        <v>1609</v>
      </c>
      <c r="E1251" s="480">
        <f>+H_Emissions!C14</f>
        <v>0</v>
      </c>
    </row>
    <row r="1252" spans="2:5" x14ac:dyDescent="0.2">
      <c r="B1252" s="431" t="s">
        <v>588</v>
      </c>
      <c r="C1252" s="431" t="s">
        <v>588</v>
      </c>
      <c r="D1252" s="439" t="s">
        <v>1610</v>
      </c>
      <c r="E1252" s="480">
        <f>+H_Emissions!C15</f>
        <v>0</v>
      </c>
    </row>
    <row r="1253" spans="2:5" x14ac:dyDescent="0.2">
      <c r="B1253" s="431" t="s">
        <v>588</v>
      </c>
      <c r="C1253" s="431" t="s">
        <v>588</v>
      </c>
      <c r="D1253" s="439" t="s">
        <v>1611</v>
      </c>
      <c r="E1253" s="480">
        <f>+H_Emissions!E7</f>
        <v>0</v>
      </c>
    </row>
    <row r="1254" spans="2:5" x14ac:dyDescent="0.2">
      <c r="B1254" s="431" t="s">
        <v>588</v>
      </c>
      <c r="C1254" s="431" t="s">
        <v>588</v>
      </c>
      <c r="D1254" s="439" t="s">
        <v>1612</v>
      </c>
      <c r="E1254" s="480">
        <f>+H_Emissions!E8</f>
        <v>0</v>
      </c>
    </row>
    <row r="1255" spans="2:5" x14ac:dyDescent="0.2">
      <c r="B1255" s="431" t="s">
        <v>588</v>
      </c>
      <c r="C1255" s="431" t="s">
        <v>588</v>
      </c>
      <c r="D1255" s="439" t="s">
        <v>1613</v>
      </c>
      <c r="E1255" s="480">
        <f>+H_Emissions!E9</f>
        <v>0</v>
      </c>
    </row>
    <row r="1256" spans="2:5" x14ac:dyDescent="0.2">
      <c r="B1256" s="431" t="s">
        <v>588</v>
      </c>
      <c r="C1256" s="431" t="s">
        <v>588</v>
      </c>
      <c r="D1256" s="439" t="s">
        <v>1614</v>
      </c>
      <c r="E1256" s="480">
        <f>+H_Emissions!E10</f>
        <v>0</v>
      </c>
    </row>
    <row r="1257" spans="2:5" x14ac:dyDescent="0.2">
      <c r="B1257" s="431" t="s">
        <v>588</v>
      </c>
      <c r="C1257" s="431" t="s">
        <v>588</v>
      </c>
      <c r="D1257" s="439" t="s">
        <v>1615</v>
      </c>
      <c r="E1257" s="480">
        <f>+H_Emissions!E11</f>
        <v>0</v>
      </c>
    </row>
    <row r="1258" spans="2:5" x14ac:dyDescent="0.2">
      <c r="B1258" s="431" t="s">
        <v>588</v>
      </c>
      <c r="C1258" s="431" t="s">
        <v>588</v>
      </c>
      <c r="D1258" s="439" t="s">
        <v>1616</v>
      </c>
      <c r="E1258" s="480">
        <f>+H_Emissions!E12</f>
        <v>0</v>
      </c>
    </row>
    <row r="1259" spans="2:5" x14ac:dyDescent="0.2">
      <c r="B1259" s="431" t="s">
        <v>588</v>
      </c>
      <c r="C1259" s="431" t="s">
        <v>588</v>
      </c>
      <c r="D1259" s="439" t="s">
        <v>1617</v>
      </c>
      <c r="E1259" s="480">
        <f>+H_Emissions!E13</f>
        <v>0</v>
      </c>
    </row>
    <row r="1260" spans="2:5" x14ac:dyDescent="0.2">
      <c r="B1260" s="431" t="s">
        <v>588</v>
      </c>
      <c r="C1260" s="431" t="s">
        <v>588</v>
      </c>
      <c r="D1260" s="439" t="s">
        <v>1618</v>
      </c>
      <c r="E1260" s="480">
        <f>+H_Emissions!E14</f>
        <v>0</v>
      </c>
    </row>
    <row r="1261" spans="2:5" x14ac:dyDescent="0.2">
      <c r="B1261" s="431" t="s">
        <v>588</v>
      </c>
      <c r="C1261" s="431" t="s">
        <v>588</v>
      </c>
      <c r="D1261" s="439" t="s">
        <v>1619</v>
      </c>
      <c r="E1261" s="480">
        <f>+H_Emissions!E15</f>
        <v>0</v>
      </c>
    </row>
    <row r="1262" spans="2:5" x14ac:dyDescent="0.2">
      <c r="B1262" s="431" t="s">
        <v>588</v>
      </c>
      <c r="C1262" s="431" t="s">
        <v>588</v>
      </c>
      <c r="D1262" s="439" t="s">
        <v>1620</v>
      </c>
      <c r="E1262" s="480">
        <f>+H_Emissions!E17</f>
        <v>0</v>
      </c>
    </row>
    <row r="1263" spans="2:5" x14ac:dyDescent="0.2">
      <c r="B1263" s="431" t="s">
        <v>588</v>
      </c>
      <c r="C1263" s="431" t="s">
        <v>588</v>
      </c>
      <c r="D1263" s="439" t="s">
        <v>1621</v>
      </c>
      <c r="E1263" s="480">
        <f>+H_Emissions!E18</f>
        <v>0</v>
      </c>
    </row>
    <row r="1264" spans="2:5" x14ac:dyDescent="0.2">
      <c r="B1264" s="431" t="s">
        <v>588</v>
      </c>
      <c r="C1264" s="431" t="s">
        <v>588</v>
      </c>
      <c r="D1264" s="439" t="s">
        <v>1622</v>
      </c>
      <c r="E1264" s="468">
        <f>+H_Emissions!E19</f>
        <v>0</v>
      </c>
    </row>
    <row r="1265" spans="2:5" x14ac:dyDescent="0.2">
      <c r="B1265" s="431" t="s">
        <v>588</v>
      </c>
      <c r="C1265" s="431" t="s">
        <v>588</v>
      </c>
      <c r="D1265" s="439" t="s">
        <v>1623</v>
      </c>
      <c r="E1265" s="480">
        <f>+H_Emissions!C24</f>
        <v>0</v>
      </c>
    </row>
    <row r="1266" spans="2:5" x14ac:dyDescent="0.2">
      <c r="B1266" s="431" t="s">
        <v>588</v>
      </c>
      <c r="C1266" s="431" t="s">
        <v>588</v>
      </c>
      <c r="D1266" s="439" t="s">
        <v>1624</v>
      </c>
      <c r="E1266" s="480">
        <f>+H_Emissions!C25</f>
        <v>0</v>
      </c>
    </row>
    <row r="1267" spans="2:5" x14ac:dyDescent="0.2">
      <c r="B1267" s="431" t="s">
        <v>588</v>
      </c>
      <c r="C1267" s="431" t="s">
        <v>588</v>
      </c>
      <c r="D1267" s="439" t="s">
        <v>1625</v>
      </c>
      <c r="E1267" s="480">
        <f>+H_Emissions!C26</f>
        <v>0</v>
      </c>
    </row>
    <row r="1268" spans="2:5" x14ac:dyDescent="0.2">
      <c r="B1268" s="431" t="s">
        <v>588</v>
      </c>
      <c r="C1268" s="431" t="s">
        <v>588</v>
      </c>
      <c r="D1268" s="439" t="s">
        <v>1626</v>
      </c>
      <c r="E1268" s="480">
        <f>+H_Emissions!C27</f>
        <v>0</v>
      </c>
    </row>
    <row r="1269" spans="2:5" x14ac:dyDescent="0.2">
      <c r="B1269" s="431" t="s">
        <v>588</v>
      </c>
      <c r="C1269" s="431" t="s">
        <v>588</v>
      </c>
      <c r="D1269" s="439" t="s">
        <v>1627</v>
      </c>
      <c r="E1269" s="480">
        <f>+H_Emissions!C28</f>
        <v>0</v>
      </c>
    </row>
    <row r="1270" spans="2:5" x14ac:dyDescent="0.2">
      <c r="B1270" s="431" t="s">
        <v>588</v>
      </c>
      <c r="C1270" s="431" t="s">
        <v>588</v>
      </c>
      <c r="D1270" s="439" t="s">
        <v>1628</v>
      </c>
      <c r="E1270" s="480">
        <f>+H_Emissions!C29</f>
        <v>0</v>
      </c>
    </row>
    <row r="1271" spans="2:5" x14ac:dyDescent="0.2">
      <c r="B1271" s="431" t="s">
        <v>588</v>
      </c>
      <c r="C1271" s="431" t="s">
        <v>588</v>
      </c>
      <c r="D1271" s="439" t="s">
        <v>1629</v>
      </c>
      <c r="E1271" s="480">
        <f>+H_Emissions!C30</f>
        <v>0</v>
      </c>
    </row>
    <row r="1272" spans="2:5" x14ac:dyDescent="0.2">
      <c r="B1272" s="431" t="s">
        <v>588</v>
      </c>
      <c r="C1272" s="431" t="s">
        <v>588</v>
      </c>
      <c r="D1272" s="439" t="s">
        <v>1630</v>
      </c>
      <c r="E1272" s="480">
        <f>+H_Emissions!C31</f>
        <v>0</v>
      </c>
    </row>
    <row r="1273" spans="2:5" x14ac:dyDescent="0.2">
      <c r="B1273" s="431" t="s">
        <v>588</v>
      </c>
      <c r="C1273" s="431" t="s">
        <v>588</v>
      </c>
      <c r="D1273" s="439" t="s">
        <v>1631</v>
      </c>
      <c r="E1273" s="480">
        <f>+H_Emissions!C32</f>
        <v>0</v>
      </c>
    </row>
    <row r="1274" spans="2:5" x14ac:dyDescent="0.2">
      <c r="B1274" s="431" t="s">
        <v>588</v>
      </c>
      <c r="C1274" s="431" t="s">
        <v>588</v>
      </c>
      <c r="D1274" s="439" t="s">
        <v>1632</v>
      </c>
      <c r="E1274" s="480">
        <f>+H_Emissions!E24</f>
        <v>0</v>
      </c>
    </row>
    <row r="1275" spans="2:5" x14ac:dyDescent="0.2">
      <c r="B1275" s="431" t="s">
        <v>588</v>
      </c>
      <c r="C1275" s="431" t="s">
        <v>588</v>
      </c>
      <c r="D1275" s="439" t="s">
        <v>1633</v>
      </c>
      <c r="E1275" s="480">
        <f>+H_Emissions!E25</f>
        <v>0</v>
      </c>
    </row>
    <row r="1276" spans="2:5" x14ac:dyDescent="0.2">
      <c r="B1276" s="431" t="s">
        <v>588</v>
      </c>
      <c r="C1276" s="431" t="s">
        <v>588</v>
      </c>
      <c r="D1276" s="439" t="s">
        <v>1634</v>
      </c>
      <c r="E1276" s="480">
        <f>+H_Emissions!E26</f>
        <v>0</v>
      </c>
    </row>
    <row r="1277" spans="2:5" x14ac:dyDescent="0.2">
      <c r="B1277" s="431" t="s">
        <v>588</v>
      </c>
      <c r="C1277" s="431" t="s">
        <v>588</v>
      </c>
      <c r="D1277" s="439" t="s">
        <v>1635</v>
      </c>
      <c r="E1277" s="480">
        <f>+H_Emissions!E27</f>
        <v>0</v>
      </c>
    </row>
    <row r="1278" spans="2:5" x14ac:dyDescent="0.2">
      <c r="B1278" s="431" t="s">
        <v>588</v>
      </c>
      <c r="C1278" s="431" t="s">
        <v>588</v>
      </c>
      <c r="D1278" s="439" t="s">
        <v>1636</v>
      </c>
      <c r="E1278" s="480">
        <f>+H_Emissions!E28</f>
        <v>0</v>
      </c>
    </row>
    <row r="1279" spans="2:5" x14ac:dyDescent="0.2">
      <c r="B1279" s="431" t="s">
        <v>588</v>
      </c>
      <c r="C1279" s="431" t="s">
        <v>588</v>
      </c>
      <c r="D1279" s="439" t="s">
        <v>1637</v>
      </c>
      <c r="E1279" s="480">
        <f>+H_Emissions!E29</f>
        <v>0</v>
      </c>
    </row>
    <row r="1280" spans="2:5" x14ac:dyDescent="0.2">
      <c r="B1280" s="431" t="s">
        <v>588</v>
      </c>
      <c r="C1280" s="431" t="s">
        <v>588</v>
      </c>
      <c r="D1280" s="439" t="s">
        <v>1638</v>
      </c>
      <c r="E1280" s="480">
        <f>+H_Emissions!E30</f>
        <v>0</v>
      </c>
    </row>
    <row r="1281" spans="2:5" x14ac:dyDescent="0.2">
      <c r="B1281" s="431" t="s">
        <v>588</v>
      </c>
      <c r="C1281" s="431" t="s">
        <v>588</v>
      </c>
      <c r="D1281" s="439" t="s">
        <v>1639</v>
      </c>
      <c r="E1281" s="480">
        <f>+H_Emissions!E31</f>
        <v>0</v>
      </c>
    </row>
    <row r="1282" spans="2:5" x14ac:dyDescent="0.2">
      <c r="B1282" s="431" t="s">
        <v>588</v>
      </c>
      <c r="C1282" s="431" t="s">
        <v>588</v>
      </c>
      <c r="D1282" s="439" t="s">
        <v>1640</v>
      </c>
      <c r="E1282" s="480">
        <f>+H_Emissions!E32</f>
        <v>0</v>
      </c>
    </row>
    <row r="1283" spans="2:5" x14ac:dyDescent="0.2">
      <c r="B1283" s="431" t="s">
        <v>588</v>
      </c>
      <c r="C1283" s="431" t="s">
        <v>588</v>
      </c>
      <c r="D1283" s="439" t="s">
        <v>1641</v>
      </c>
      <c r="E1283" s="480">
        <f>+H_Emissions!E34</f>
        <v>0</v>
      </c>
    </row>
    <row r="1284" spans="2:5" x14ac:dyDescent="0.2">
      <c r="B1284" s="431" t="s">
        <v>588</v>
      </c>
      <c r="C1284" s="431" t="s">
        <v>588</v>
      </c>
      <c r="D1284" s="439" t="s">
        <v>1642</v>
      </c>
      <c r="E1284" s="480">
        <f>+H_Emissions!E35</f>
        <v>0</v>
      </c>
    </row>
    <row r="1285" spans="2:5" x14ac:dyDescent="0.2">
      <c r="B1285" s="431" t="s">
        <v>588</v>
      </c>
      <c r="C1285" s="431" t="s">
        <v>588</v>
      </c>
      <c r="D1285" s="439" t="s">
        <v>1643</v>
      </c>
      <c r="E1285" s="468">
        <f>+H_Emissions!E36</f>
        <v>0</v>
      </c>
    </row>
    <row r="1286" spans="2:5" x14ac:dyDescent="0.2">
      <c r="B1286" s="431" t="s">
        <v>956</v>
      </c>
      <c r="C1286" s="431" t="s">
        <v>960</v>
      </c>
      <c r="D1286" s="439" t="s">
        <v>1644</v>
      </c>
      <c r="E1286" s="456"/>
    </row>
    <row r="1287" spans="2:5" x14ac:dyDescent="0.2">
      <c r="B1287" s="431" t="s">
        <v>956</v>
      </c>
      <c r="C1287" s="431" t="s">
        <v>588</v>
      </c>
      <c r="D1287" s="439" t="s">
        <v>1645</v>
      </c>
      <c r="E1287" s="464"/>
    </row>
    <row r="1288" spans="2:5" x14ac:dyDescent="0.2">
      <c r="B1288" s="431" t="s">
        <v>956</v>
      </c>
      <c r="C1288" s="431" t="s">
        <v>588</v>
      </c>
      <c r="D1288" s="439" t="s">
        <v>1646</v>
      </c>
      <c r="E1288" s="464"/>
    </row>
    <row r="1289" spans="2:5" x14ac:dyDescent="0.2">
      <c r="B1289" s="431" t="s">
        <v>956</v>
      </c>
      <c r="C1289" s="431" t="s">
        <v>588</v>
      </c>
      <c r="D1289" s="439" t="s">
        <v>1647</v>
      </c>
      <c r="E1289" s="464"/>
    </row>
    <row r="1290" spans="2:5" x14ac:dyDescent="0.2">
      <c r="B1290" s="431" t="s">
        <v>956</v>
      </c>
      <c r="C1290" s="431" t="s">
        <v>588</v>
      </c>
      <c r="D1290" s="439" t="s">
        <v>1648</v>
      </c>
      <c r="E1290" s="464"/>
    </row>
    <row r="1291" spans="2:5" x14ac:dyDescent="0.2">
      <c r="B1291" s="431" t="s">
        <v>956</v>
      </c>
      <c r="C1291" s="431" t="s">
        <v>588</v>
      </c>
      <c r="D1291" s="439" t="s">
        <v>1649</v>
      </c>
      <c r="E1291" s="464"/>
    </row>
    <row r="1292" spans="2:5" x14ac:dyDescent="0.2">
      <c r="B1292" s="431" t="s">
        <v>956</v>
      </c>
      <c r="C1292" s="431" t="s">
        <v>588</v>
      </c>
      <c r="D1292" s="439" t="s">
        <v>1650</v>
      </c>
      <c r="E1292" s="464"/>
    </row>
    <row r="1293" spans="2:5" x14ac:dyDescent="0.2">
      <c r="B1293" s="431" t="s">
        <v>956</v>
      </c>
      <c r="C1293" s="431" t="s">
        <v>588</v>
      </c>
      <c r="D1293" s="439" t="s">
        <v>1651</v>
      </c>
      <c r="E1293" s="464"/>
    </row>
    <row r="1294" spans="2:5" x14ac:dyDescent="0.2">
      <c r="B1294" s="431" t="s">
        <v>956</v>
      </c>
      <c r="C1294" s="431" t="s">
        <v>588</v>
      </c>
      <c r="D1294" s="439" t="s">
        <v>1652</v>
      </c>
      <c r="E1294" s="464"/>
    </row>
    <row r="1295" spans="2:5" x14ac:dyDescent="0.2">
      <c r="B1295" s="431" t="s">
        <v>956</v>
      </c>
      <c r="C1295" s="431" t="s">
        <v>588</v>
      </c>
      <c r="D1295" s="439" t="s">
        <v>1653</v>
      </c>
      <c r="E1295" s="464"/>
    </row>
    <row r="1296" spans="2:5" x14ac:dyDescent="0.2">
      <c r="B1296" s="431" t="s">
        <v>956</v>
      </c>
      <c r="C1296" s="431" t="s">
        <v>588</v>
      </c>
      <c r="D1296" s="439" t="s">
        <v>1654</v>
      </c>
      <c r="E1296" s="464"/>
    </row>
    <row r="1297" spans="2:5" x14ac:dyDescent="0.2">
      <c r="B1297" s="431" t="s">
        <v>956</v>
      </c>
      <c r="C1297" s="431" t="s">
        <v>588</v>
      </c>
      <c r="D1297" s="439" t="s">
        <v>1655</v>
      </c>
      <c r="E1297" s="464"/>
    </row>
    <row r="1298" spans="2:5" x14ac:dyDescent="0.2">
      <c r="B1298" s="431" t="s">
        <v>956</v>
      </c>
      <c r="C1298" s="431" t="s">
        <v>588</v>
      </c>
      <c r="D1298" s="439" t="s">
        <v>1656</v>
      </c>
      <c r="E1298" s="464"/>
    </row>
    <row r="1299" spans="2:5" x14ac:dyDescent="0.2">
      <c r="B1299" s="431" t="s">
        <v>956</v>
      </c>
      <c r="C1299" s="431" t="s">
        <v>588</v>
      </c>
      <c r="D1299" s="439" t="s">
        <v>1657</v>
      </c>
      <c r="E1299" s="464"/>
    </row>
    <row r="1300" spans="2:5" x14ac:dyDescent="0.2">
      <c r="B1300" s="431" t="s">
        <v>956</v>
      </c>
      <c r="C1300" s="431" t="s">
        <v>588</v>
      </c>
      <c r="D1300" s="439" t="s">
        <v>1658</v>
      </c>
      <c r="E1300" s="464"/>
    </row>
    <row r="1301" spans="2:5" x14ac:dyDescent="0.2">
      <c r="B1301" s="431" t="s">
        <v>956</v>
      </c>
      <c r="C1301" s="431" t="s">
        <v>588</v>
      </c>
      <c r="D1301" s="439" t="s">
        <v>1659</v>
      </c>
      <c r="E1301" s="464"/>
    </row>
    <row r="1302" spans="2:5" x14ac:dyDescent="0.2">
      <c r="B1302" s="431" t="s">
        <v>956</v>
      </c>
      <c r="C1302" s="431" t="s">
        <v>588</v>
      </c>
      <c r="D1302" s="439" t="s">
        <v>1660</v>
      </c>
      <c r="E1302" s="464"/>
    </row>
    <row r="1303" spans="2:5" x14ac:dyDescent="0.2">
      <c r="B1303" s="431" t="s">
        <v>956</v>
      </c>
      <c r="C1303" s="431" t="s">
        <v>588</v>
      </c>
      <c r="D1303" s="439" t="s">
        <v>1661</v>
      </c>
      <c r="E1303" s="464"/>
    </row>
    <row r="1304" spans="2:5" x14ac:dyDescent="0.2">
      <c r="B1304" s="431" t="s">
        <v>956</v>
      </c>
      <c r="C1304" s="431" t="s">
        <v>588</v>
      </c>
      <c r="D1304" s="439" t="s">
        <v>1662</v>
      </c>
      <c r="E1304" s="464"/>
    </row>
    <row r="1305" spans="2:5" x14ac:dyDescent="0.2">
      <c r="B1305" s="431" t="s">
        <v>956</v>
      </c>
      <c r="C1305" s="431" t="s">
        <v>588</v>
      </c>
      <c r="D1305" s="439" t="s">
        <v>1663</v>
      </c>
      <c r="E1305" s="464"/>
    </row>
    <row r="1306" spans="2:5" x14ac:dyDescent="0.2">
      <c r="B1306" s="431" t="s">
        <v>956</v>
      </c>
      <c r="C1306" s="431" t="s">
        <v>588</v>
      </c>
      <c r="D1306" s="439" t="s">
        <v>1664</v>
      </c>
      <c r="E1306" s="464"/>
    </row>
    <row r="1307" spans="2:5" x14ac:dyDescent="0.2">
      <c r="B1307" s="431" t="s">
        <v>956</v>
      </c>
      <c r="C1307" s="431" t="s">
        <v>588</v>
      </c>
      <c r="D1307" s="439" t="s">
        <v>1665</v>
      </c>
      <c r="E1307" s="464"/>
    </row>
    <row r="1308" spans="2:5" x14ac:dyDescent="0.2">
      <c r="B1308" s="431" t="s">
        <v>956</v>
      </c>
      <c r="C1308" s="431" t="s">
        <v>588</v>
      </c>
      <c r="D1308" s="439" t="s">
        <v>1666</v>
      </c>
      <c r="E1308" s="464"/>
    </row>
    <row r="1309" spans="2:5" x14ac:dyDescent="0.2">
      <c r="B1309" s="431" t="s">
        <v>956</v>
      </c>
      <c r="C1309" s="431" t="s">
        <v>588</v>
      </c>
      <c r="D1309" s="439" t="s">
        <v>1667</v>
      </c>
      <c r="E1309" s="464"/>
    </row>
    <row r="1310" spans="2:5" x14ac:dyDescent="0.2">
      <c r="B1310" s="431" t="s">
        <v>956</v>
      </c>
      <c r="C1310" s="431" t="s">
        <v>588</v>
      </c>
      <c r="D1310" s="439" t="s">
        <v>1668</v>
      </c>
      <c r="E1310" s="464"/>
    </row>
    <row r="1311" spans="2:5" x14ac:dyDescent="0.2">
      <c r="B1311" s="431" t="s">
        <v>956</v>
      </c>
      <c r="C1311" s="431" t="s">
        <v>588</v>
      </c>
      <c r="D1311" s="439" t="s">
        <v>1669</v>
      </c>
      <c r="E1311" s="464"/>
    </row>
    <row r="1312" spans="2:5" x14ac:dyDescent="0.2">
      <c r="B1312" s="431" t="s">
        <v>956</v>
      </c>
      <c r="C1312" s="431" t="s">
        <v>588</v>
      </c>
      <c r="D1312" s="439" t="s">
        <v>1670</v>
      </c>
      <c r="E1312" s="464"/>
    </row>
    <row r="1313" spans="2:5" x14ac:dyDescent="0.2">
      <c r="B1313" s="431" t="s">
        <v>956</v>
      </c>
      <c r="C1313" s="431" t="s">
        <v>588</v>
      </c>
      <c r="D1313" s="439" t="s">
        <v>1671</v>
      </c>
      <c r="E1313" s="464"/>
    </row>
    <row r="1314" spans="2:5" x14ac:dyDescent="0.2">
      <c r="B1314" s="431" t="s">
        <v>956</v>
      </c>
      <c r="C1314" s="431" t="s">
        <v>588</v>
      </c>
      <c r="D1314" s="439" t="s">
        <v>1672</v>
      </c>
      <c r="E1314" s="464"/>
    </row>
    <row r="1315" spans="2:5" x14ac:dyDescent="0.2">
      <c r="B1315" s="431" t="s">
        <v>956</v>
      </c>
      <c r="C1315" s="431" t="s">
        <v>588</v>
      </c>
      <c r="D1315" s="439" t="s">
        <v>1673</v>
      </c>
      <c r="E1315" s="464"/>
    </row>
    <row r="1316" spans="2:5" x14ac:dyDescent="0.2">
      <c r="B1316" s="431" t="s">
        <v>956</v>
      </c>
      <c r="C1316" s="431" t="s">
        <v>588</v>
      </c>
      <c r="D1316" s="439" t="s">
        <v>1674</v>
      </c>
      <c r="E1316" s="464"/>
    </row>
    <row r="1317" spans="2:5" x14ac:dyDescent="0.2">
      <c r="B1317" s="431" t="s">
        <v>956</v>
      </c>
      <c r="C1317" s="431" t="s">
        <v>588</v>
      </c>
      <c r="D1317" s="439" t="s">
        <v>1675</v>
      </c>
      <c r="E1317" s="464"/>
    </row>
    <row r="1318" spans="2:5" x14ac:dyDescent="0.2">
      <c r="B1318" s="431" t="s">
        <v>956</v>
      </c>
      <c r="C1318" s="431" t="s">
        <v>588</v>
      </c>
      <c r="D1318" s="439" t="s">
        <v>1676</v>
      </c>
      <c r="E1318" s="464"/>
    </row>
    <row r="1319" spans="2:5" x14ac:dyDescent="0.2">
      <c r="B1319" s="431" t="s">
        <v>956</v>
      </c>
      <c r="C1319" s="431" t="s">
        <v>588</v>
      </c>
      <c r="D1319" s="439" t="s">
        <v>1677</v>
      </c>
      <c r="E1319" s="464"/>
    </row>
    <row r="1320" spans="2:5" x14ac:dyDescent="0.2">
      <c r="B1320" s="431" t="s">
        <v>956</v>
      </c>
      <c r="C1320" s="431" t="s">
        <v>588</v>
      </c>
      <c r="D1320" s="439" t="s">
        <v>1678</v>
      </c>
      <c r="E1320" s="464"/>
    </row>
    <row r="1321" spans="2:5" x14ac:dyDescent="0.2">
      <c r="B1321" s="431" t="s">
        <v>956</v>
      </c>
      <c r="C1321" s="431" t="s">
        <v>588</v>
      </c>
      <c r="D1321" s="439" t="s">
        <v>1679</v>
      </c>
      <c r="E1321" s="464"/>
    </row>
    <row r="1322" spans="2:5" x14ac:dyDescent="0.2">
      <c r="B1322" s="431" t="s">
        <v>956</v>
      </c>
      <c r="C1322" s="431" t="s">
        <v>588</v>
      </c>
      <c r="D1322" s="439" t="s">
        <v>1680</v>
      </c>
      <c r="E1322" s="464"/>
    </row>
    <row r="1323" spans="2:5" x14ac:dyDescent="0.2">
      <c r="B1323" s="431" t="s">
        <v>956</v>
      </c>
      <c r="C1323" s="431" t="s">
        <v>588</v>
      </c>
      <c r="D1323" s="439" t="s">
        <v>1681</v>
      </c>
      <c r="E1323" s="464"/>
    </row>
    <row r="1324" spans="2:5" x14ac:dyDescent="0.2">
      <c r="B1324" s="431" t="s">
        <v>956</v>
      </c>
      <c r="C1324" s="431" t="s">
        <v>588</v>
      </c>
      <c r="D1324" s="439" t="s">
        <v>1682</v>
      </c>
      <c r="E1324" s="464"/>
    </row>
    <row r="1325" spans="2:5" x14ac:dyDescent="0.2">
      <c r="B1325" s="431" t="s">
        <v>956</v>
      </c>
      <c r="C1325" s="431" t="s">
        <v>588</v>
      </c>
      <c r="D1325" s="439" t="s">
        <v>1683</v>
      </c>
      <c r="E1325" s="464"/>
    </row>
    <row r="1326" spans="2:5" x14ac:dyDescent="0.2">
      <c r="B1326" s="431" t="s">
        <v>956</v>
      </c>
      <c r="C1326" s="431" t="s">
        <v>588</v>
      </c>
      <c r="D1326" s="439" t="s">
        <v>1684</v>
      </c>
      <c r="E1326" s="464"/>
    </row>
    <row r="1327" spans="2:5" x14ac:dyDescent="0.2">
      <c r="B1327" s="431" t="s">
        <v>956</v>
      </c>
      <c r="C1327" s="431" t="s">
        <v>588</v>
      </c>
      <c r="D1327" s="439" t="s">
        <v>1685</v>
      </c>
      <c r="E1327" s="464"/>
    </row>
    <row r="1328" spans="2:5" x14ac:dyDescent="0.2">
      <c r="B1328" s="431" t="s">
        <v>956</v>
      </c>
      <c r="C1328" s="431" t="s">
        <v>588</v>
      </c>
      <c r="D1328" s="439" t="s">
        <v>1686</v>
      </c>
      <c r="E1328" s="464"/>
    </row>
    <row r="1329" spans="2:5" x14ac:dyDescent="0.2">
      <c r="B1329" s="431" t="s">
        <v>956</v>
      </c>
      <c r="C1329" s="431" t="s">
        <v>588</v>
      </c>
      <c r="D1329" s="439" t="s">
        <v>1687</v>
      </c>
      <c r="E1329" s="464"/>
    </row>
    <row r="1330" spans="2:5" x14ac:dyDescent="0.2">
      <c r="B1330" s="431" t="s">
        <v>956</v>
      </c>
      <c r="C1330" s="431" t="s">
        <v>588</v>
      </c>
      <c r="D1330" s="439" t="s">
        <v>1688</v>
      </c>
      <c r="E1330" s="464"/>
    </row>
    <row r="1331" spans="2:5" x14ac:dyDescent="0.2">
      <c r="B1331" s="431" t="s">
        <v>956</v>
      </c>
      <c r="C1331" s="431" t="s">
        <v>588</v>
      </c>
      <c r="D1331" s="439" t="s">
        <v>1689</v>
      </c>
      <c r="E1331" s="464"/>
    </row>
    <row r="1332" spans="2:5" x14ac:dyDescent="0.2">
      <c r="B1332" s="431" t="s">
        <v>956</v>
      </c>
      <c r="C1332" s="431" t="s">
        <v>588</v>
      </c>
      <c r="D1332" s="439" t="s">
        <v>1690</v>
      </c>
      <c r="E1332" s="464"/>
    </row>
    <row r="1333" spans="2:5" x14ac:dyDescent="0.2">
      <c r="B1333" s="431" t="s">
        <v>956</v>
      </c>
      <c r="C1333" s="431" t="s">
        <v>588</v>
      </c>
      <c r="D1333" s="439" t="s">
        <v>1691</v>
      </c>
      <c r="E1333" s="464"/>
    </row>
    <row r="1334" spans="2:5" x14ac:dyDescent="0.2">
      <c r="B1334" s="431" t="s">
        <v>956</v>
      </c>
      <c r="C1334" s="431" t="s">
        <v>588</v>
      </c>
      <c r="D1334" s="439" t="s">
        <v>1692</v>
      </c>
      <c r="E1334" s="464"/>
    </row>
    <row r="1335" spans="2:5" x14ac:dyDescent="0.2">
      <c r="B1335" s="431" t="s">
        <v>956</v>
      </c>
      <c r="C1335" s="431" t="s">
        <v>588</v>
      </c>
      <c r="D1335" s="439" t="s">
        <v>1693</v>
      </c>
      <c r="E1335" s="464"/>
    </row>
    <row r="1336" spans="2:5" x14ac:dyDescent="0.2">
      <c r="B1336" s="431" t="s">
        <v>956</v>
      </c>
      <c r="C1336" s="431" t="s">
        <v>588</v>
      </c>
      <c r="D1336" s="439" t="s">
        <v>1694</v>
      </c>
      <c r="E1336" s="464"/>
    </row>
    <row r="1337" spans="2:5" x14ac:dyDescent="0.2">
      <c r="B1337" s="431" t="s">
        <v>956</v>
      </c>
      <c r="C1337" s="431" t="s">
        <v>588</v>
      </c>
      <c r="D1337" s="439" t="s">
        <v>1695</v>
      </c>
      <c r="E1337" s="464"/>
    </row>
    <row r="1338" spans="2:5" x14ac:dyDescent="0.2">
      <c r="B1338" s="431" t="s">
        <v>956</v>
      </c>
      <c r="C1338" s="431" t="s">
        <v>588</v>
      </c>
      <c r="D1338" s="439" t="s">
        <v>1696</v>
      </c>
      <c r="E1338" s="464"/>
    </row>
    <row r="1339" spans="2:5" x14ac:dyDescent="0.2">
      <c r="B1339" s="431" t="s">
        <v>956</v>
      </c>
      <c r="C1339" s="431" t="s">
        <v>588</v>
      </c>
      <c r="D1339" s="439" t="s">
        <v>1697</v>
      </c>
      <c r="E1339" s="464"/>
    </row>
    <row r="1340" spans="2:5" x14ac:dyDescent="0.2">
      <c r="B1340" s="431" t="s">
        <v>956</v>
      </c>
      <c r="C1340" s="431" t="s">
        <v>588</v>
      </c>
      <c r="D1340" s="439" t="s">
        <v>1698</v>
      </c>
      <c r="E1340" s="464"/>
    </row>
    <row r="1341" spans="2:5" x14ac:dyDescent="0.2">
      <c r="B1341" s="431" t="s">
        <v>956</v>
      </c>
      <c r="C1341" s="431" t="s">
        <v>588</v>
      </c>
      <c r="D1341" s="439" t="s">
        <v>1699</v>
      </c>
      <c r="E1341" s="464"/>
    </row>
    <row r="1342" spans="2:5" x14ac:dyDescent="0.2">
      <c r="B1342" s="431" t="s">
        <v>956</v>
      </c>
      <c r="C1342" s="431" t="s">
        <v>588</v>
      </c>
      <c r="D1342" s="439" t="s">
        <v>1700</v>
      </c>
      <c r="E1342" s="464"/>
    </row>
    <row r="1343" spans="2:5" x14ac:dyDescent="0.2">
      <c r="B1343" s="431" t="s">
        <v>956</v>
      </c>
      <c r="C1343" s="431" t="s">
        <v>588</v>
      </c>
      <c r="D1343" s="439" t="s">
        <v>1701</v>
      </c>
      <c r="E1343" s="464"/>
    </row>
    <row r="1344" spans="2:5" x14ac:dyDescent="0.2">
      <c r="B1344" s="431" t="s">
        <v>956</v>
      </c>
      <c r="C1344" s="431" t="s">
        <v>588</v>
      </c>
      <c r="D1344" s="439" t="s">
        <v>1702</v>
      </c>
      <c r="E1344" s="464"/>
    </row>
    <row r="1345" spans="2:5" x14ac:dyDescent="0.2">
      <c r="B1345" s="431" t="s">
        <v>956</v>
      </c>
      <c r="C1345" s="431" t="s">
        <v>588</v>
      </c>
      <c r="D1345" s="439" t="s">
        <v>1703</v>
      </c>
      <c r="E1345" s="464"/>
    </row>
    <row r="1346" spans="2:5" x14ac:dyDescent="0.2">
      <c r="B1346" s="431" t="s">
        <v>956</v>
      </c>
      <c r="C1346" s="431" t="s">
        <v>588</v>
      </c>
      <c r="D1346" s="439" t="s">
        <v>1704</v>
      </c>
      <c r="E1346" s="464"/>
    </row>
    <row r="1347" spans="2:5" x14ac:dyDescent="0.2">
      <c r="B1347" s="431" t="s">
        <v>956</v>
      </c>
      <c r="C1347" s="431" t="s">
        <v>588</v>
      </c>
      <c r="D1347" s="439" t="s">
        <v>1705</v>
      </c>
      <c r="E1347" s="464"/>
    </row>
    <row r="1348" spans="2:5" x14ac:dyDescent="0.2">
      <c r="B1348" s="431" t="s">
        <v>956</v>
      </c>
      <c r="C1348" s="431" t="s">
        <v>588</v>
      </c>
      <c r="D1348" s="439" t="s">
        <v>1706</v>
      </c>
      <c r="E1348" s="464"/>
    </row>
    <row r="1349" spans="2:5" x14ac:dyDescent="0.2">
      <c r="B1349" s="431" t="s">
        <v>956</v>
      </c>
      <c r="C1349" s="431" t="s">
        <v>588</v>
      </c>
      <c r="D1349" s="439" t="s">
        <v>1707</v>
      </c>
      <c r="E1349" s="464"/>
    </row>
    <row r="1350" spans="2:5" x14ac:dyDescent="0.2">
      <c r="B1350" s="431" t="s">
        <v>956</v>
      </c>
      <c r="C1350" s="431" t="s">
        <v>588</v>
      </c>
      <c r="D1350" s="439" t="s">
        <v>1708</v>
      </c>
      <c r="E1350" s="464"/>
    </row>
    <row r="1351" spans="2:5" x14ac:dyDescent="0.2">
      <c r="B1351" s="431" t="s">
        <v>956</v>
      </c>
      <c r="C1351" s="431" t="s">
        <v>588</v>
      </c>
      <c r="D1351" s="439" t="s">
        <v>1709</v>
      </c>
      <c r="E1351" s="464"/>
    </row>
    <row r="1352" spans="2:5" x14ac:dyDescent="0.2">
      <c r="B1352" s="431" t="s">
        <v>956</v>
      </c>
      <c r="C1352" s="431" t="s">
        <v>588</v>
      </c>
      <c r="D1352" s="439" t="s">
        <v>1710</v>
      </c>
      <c r="E1352" s="464"/>
    </row>
    <row r="1353" spans="2:5" x14ac:dyDescent="0.2">
      <c r="B1353" s="431" t="s">
        <v>956</v>
      </c>
      <c r="C1353" s="431" t="s">
        <v>588</v>
      </c>
      <c r="D1353" s="439" t="s">
        <v>1711</v>
      </c>
      <c r="E1353" s="464"/>
    </row>
    <row r="1354" spans="2:5" x14ac:dyDescent="0.2">
      <c r="B1354" s="431" t="s">
        <v>956</v>
      </c>
      <c r="C1354" s="431" t="s">
        <v>588</v>
      </c>
      <c r="D1354" s="439" t="s">
        <v>1712</v>
      </c>
      <c r="E1354" s="464"/>
    </row>
    <row r="1355" spans="2:5" x14ac:dyDescent="0.2">
      <c r="B1355" s="431" t="s">
        <v>956</v>
      </c>
      <c r="C1355" s="431" t="s">
        <v>588</v>
      </c>
      <c r="D1355" s="439" t="s">
        <v>1713</v>
      </c>
      <c r="E1355" s="464"/>
    </row>
    <row r="1356" spans="2:5" x14ac:dyDescent="0.2">
      <c r="B1356" s="431" t="s">
        <v>956</v>
      </c>
      <c r="C1356" s="431" t="s">
        <v>588</v>
      </c>
      <c r="D1356" s="439" t="s">
        <v>1714</v>
      </c>
      <c r="E1356" s="464"/>
    </row>
    <row r="1357" spans="2:5" x14ac:dyDescent="0.2">
      <c r="B1357" s="431" t="s">
        <v>956</v>
      </c>
      <c r="C1357" s="431" t="s">
        <v>588</v>
      </c>
      <c r="D1357" s="439" t="s">
        <v>1715</v>
      </c>
      <c r="E1357" s="464"/>
    </row>
    <row r="1358" spans="2:5" x14ac:dyDescent="0.2">
      <c r="B1358" s="431" t="s">
        <v>956</v>
      </c>
      <c r="C1358" s="431" t="s">
        <v>588</v>
      </c>
      <c r="D1358" s="439" t="s">
        <v>1716</v>
      </c>
      <c r="E1358" s="464"/>
    </row>
    <row r="1359" spans="2:5" x14ac:dyDescent="0.2">
      <c r="B1359" s="431" t="s">
        <v>956</v>
      </c>
      <c r="C1359" s="431" t="s">
        <v>588</v>
      </c>
      <c r="D1359" s="439" t="s">
        <v>1717</v>
      </c>
      <c r="E1359" s="464"/>
    </row>
    <row r="1360" spans="2:5" x14ac:dyDescent="0.2">
      <c r="B1360" s="431" t="s">
        <v>956</v>
      </c>
      <c r="C1360" s="431" t="s">
        <v>588</v>
      </c>
      <c r="D1360" s="439" t="s">
        <v>1718</v>
      </c>
      <c r="E1360" s="464"/>
    </row>
    <row r="1361" spans="2:5" x14ac:dyDescent="0.2">
      <c r="B1361" s="431" t="s">
        <v>956</v>
      </c>
      <c r="C1361" s="431" t="s">
        <v>588</v>
      </c>
      <c r="D1361" s="439" t="s">
        <v>1719</v>
      </c>
      <c r="E1361" s="464"/>
    </row>
    <row r="1362" spans="2:5" x14ac:dyDescent="0.2">
      <c r="B1362" s="431" t="s">
        <v>956</v>
      </c>
      <c r="C1362" s="431" t="s">
        <v>588</v>
      </c>
      <c r="D1362" s="439" t="s">
        <v>1720</v>
      </c>
      <c r="E1362" s="464"/>
    </row>
    <row r="1363" spans="2:5" x14ac:dyDescent="0.2">
      <c r="B1363" s="431" t="s">
        <v>956</v>
      </c>
      <c r="C1363" s="431" t="s">
        <v>588</v>
      </c>
      <c r="D1363" s="439" t="s">
        <v>1721</v>
      </c>
      <c r="E1363" s="464"/>
    </row>
    <row r="1364" spans="2:5" x14ac:dyDescent="0.2">
      <c r="B1364" s="431" t="s">
        <v>956</v>
      </c>
      <c r="C1364" s="431" t="s">
        <v>588</v>
      </c>
      <c r="D1364" s="439" t="s">
        <v>1722</v>
      </c>
      <c r="E1364" s="464"/>
    </row>
    <row r="1365" spans="2:5" x14ac:dyDescent="0.2">
      <c r="B1365" s="431" t="s">
        <v>956</v>
      </c>
      <c r="C1365" s="431" t="s">
        <v>588</v>
      </c>
      <c r="D1365" s="439" t="s">
        <v>1723</v>
      </c>
      <c r="E1365" s="464"/>
    </row>
    <row r="1366" spans="2:5" x14ac:dyDescent="0.2">
      <c r="B1366" s="431" t="s">
        <v>956</v>
      </c>
      <c r="C1366" s="431" t="s">
        <v>588</v>
      </c>
      <c r="D1366" s="439" t="s">
        <v>1724</v>
      </c>
      <c r="E1366" s="464"/>
    </row>
    <row r="1367" spans="2:5" x14ac:dyDescent="0.2">
      <c r="B1367" s="431" t="s">
        <v>956</v>
      </c>
      <c r="C1367" s="431" t="s">
        <v>588</v>
      </c>
      <c r="D1367" s="439" t="s">
        <v>1725</v>
      </c>
      <c r="E1367" s="464"/>
    </row>
    <row r="1368" spans="2:5" x14ac:dyDescent="0.2">
      <c r="B1368" s="431" t="s">
        <v>956</v>
      </c>
      <c r="C1368" s="431" t="s">
        <v>588</v>
      </c>
      <c r="D1368" s="439" t="s">
        <v>1726</v>
      </c>
      <c r="E1368" s="464"/>
    </row>
    <row r="1369" spans="2:5" x14ac:dyDescent="0.2">
      <c r="B1369" s="431" t="s">
        <v>956</v>
      </c>
      <c r="C1369" s="431" t="s">
        <v>588</v>
      </c>
      <c r="D1369" s="439" t="s">
        <v>1727</v>
      </c>
      <c r="E1369" s="464"/>
    </row>
    <row r="1370" spans="2:5" x14ac:dyDescent="0.2">
      <c r="B1370" s="431" t="s">
        <v>956</v>
      </c>
      <c r="C1370" s="431" t="s">
        <v>588</v>
      </c>
      <c r="D1370" s="439" t="s">
        <v>1728</v>
      </c>
      <c r="E1370" s="464"/>
    </row>
    <row r="1371" spans="2:5" x14ac:dyDescent="0.2">
      <c r="B1371" s="431" t="s">
        <v>956</v>
      </c>
      <c r="C1371" s="431" t="s">
        <v>588</v>
      </c>
      <c r="D1371" s="439" t="s">
        <v>1729</v>
      </c>
      <c r="E1371" s="464"/>
    </row>
    <row r="1372" spans="2:5" x14ac:dyDescent="0.2">
      <c r="B1372" s="431" t="s">
        <v>956</v>
      </c>
      <c r="C1372" s="431" t="s">
        <v>588</v>
      </c>
      <c r="D1372" s="439" t="s">
        <v>1730</v>
      </c>
      <c r="E1372" s="464"/>
    </row>
    <row r="1373" spans="2:5" x14ac:dyDescent="0.2">
      <c r="B1373" s="431" t="s">
        <v>956</v>
      </c>
      <c r="C1373" s="431" t="s">
        <v>588</v>
      </c>
      <c r="D1373" s="439" t="s">
        <v>1731</v>
      </c>
      <c r="E1373" s="464"/>
    </row>
    <row r="1374" spans="2:5" x14ac:dyDescent="0.2">
      <c r="B1374" s="431" t="s">
        <v>956</v>
      </c>
      <c r="C1374" s="431" t="s">
        <v>588</v>
      </c>
      <c r="D1374" s="439" t="s">
        <v>1732</v>
      </c>
      <c r="E1374" s="464"/>
    </row>
    <row r="1375" spans="2:5" x14ac:dyDescent="0.2">
      <c r="B1375" s="431" t="s">
        <v>956</v>
      </c>
      <c r="C1375" s="431" t="s">
        <v>588</v>
      </c>
      <c r="D1375" s="439" t="s">
        <v>1733</v>
      </c>
      <c r="E1375" s="464"/>
    </row>
    <row r="1376" spans="2:5" x14ac:dyDescent="0.2">
      <c r="B1376" s="431" t="s">
        <v>956</v>
      </c>
      <c r="C1376" s="431" t="s">
        <v>588</v>
      </c>
      <c r="D1376" s="439" t="s">
        <v>1734</v>
      </c>
      <c r="E1376" s="464"/>
    </row>
    <row r="1377" spans="2:5" x14ac:dyDescent="0.2">
      <c r="B1377" s="431" t="s">
        <v>956</v>
      </c>
      <c r="C1377" s="431" t="s">
        <v>588</v>
      </c>
      <c r="D1377" s="439" t="s">
        <v>1735</v>
      </c>
      <c r="E1377" s="464"/>
    </row>
    <row r="1378" spans="2:5" x14ac:dyDescent="0.2">
      <c r="B1378" s="431" t="s">
        <v>956</v>
      </c>
      <c r="C1378" s="431" t="s">
        <v>588</v>
      </c>
      <c r="D1378" s="439" t="s">
        <v>1736</v>
      </c>
      <c r="E1378" s="464"/>
    </row>
    <row r="1379" spans="2:5" x14ac:dyDescent="0.2">
      <c r="B1379" s="431" t="s">
        <v>956</v>
      </c>
      <c r="C1379" s="431" t="s">
        <v>588</v>
      </c>
      <c r="D1379" s="439" t="s">
        <v>1737</v>
      </c>
      <c r="E1379" s="464"/>
    </row>
    <row r="1380" spans="2:5" x14ac:dyDescent="0.2">
      <c r="B1380" s="431" t="s">
        <v>956</v>
      </c>
      <c r="C1380" s="431" t="s">
        <v>588</v>
      </c>
      <c r="D1380" s="439" t="s">
        <v>1738</v>
      </c>
      <c r="E1380" s="464"/>
    </row>
    <row r="1381" spans="2:5" x14ac:dyDescent="0.2">
      <c r="B1381" s="431" t="s">
        <v>956</v>
      </c>
      <c r="C1381" s="431" t="s">
        <v>588</v>
      </c>
      <c r="D1381" s="439" t="s">
        <v>1739</v>
      </c>
      <c r="E1381" s="464"/>
    </row>
    <row r="1382" spans="2:5" x14ac:dyDescent="0.2">
      <c r="B1382" s="431" t="s">
        <v>956</v>
      </c>
      <c r="C1382" s="431" t="s">
        <v>588</v>
      </c>
      <c r="D1382" s="439" t="s">
        <v>1740</v>
      </c>
      <c r="E1382" s="464"/>
    </row>
    <row r="1383" spans="2:5" x14ac:dyDescent="0.2">
      <c r="B1383" s="431" t="s">
        <v>956</v>
      </c>
      <c r="C1383" s="431" t="s">
        <v>588</v>
      </c>
      <c r="D1383" s="439" t="s">
        <v>1741</v>
      </c>
      <c r="E1383" s="464"/>
    </row>
    <row r="1384" spans="2:5" x14ac:dyDescent="0.2">
      <c r="B1384" s="431" t="s">
        <v>956</v>
      </c>
      <c r="C1384" s="431" t="s">
        <v>588</v>
      </c>
      <c r="D1384" s="439" t="s">
        <v>1742</v>
      </c>
      <c r="E1384" s="464"/>
    </row>
    <row r="1385" spans="2:5" x14ac:dyDescent="0.2">
      <c r="B1385" s="431" t="s">
        <v>956</v>
      </c>
      <c r="C1385" s="431" t="s">
        <v>588</v>
      </c>
      <c r="D1385" s="439" t="s">
        <v>1743</v>
      </c>
      <c r="E1385" s="464"/>
    </row>
    <row r="1386" spans="2:5" x14ac:dyDescent="0.2">
      <c r="B1386" s="431" t="s">
        <v>956</v>
      </c>
      <c r="C1386" s="431" t="s">
        <v>588</v>
      </c>
      <c r="D1386" s="439" t="s">
        <v>1744</v>
      </c>
      <c r="E1386" s="464"/>
    </row>
    <row r="1387" spans="2:5" x14ac:dyDescent="0.2">
      <c r="B1387" s="431" t="s">
        <v>956</v>
      </c>
      <c r="C1387" s="431" t="s">
        <v>588</v>
      </c>
      <c r="D1387" s="439" t="s">
        <v>1745</v>
      </c>
      <c r="E1387" s="464"/>
    </row>
    <row r="1388" spans="2:5" x14ac:dyDescent="0.2">
      <c r="B1388" s="431" t="s">
        <v>956</v>
      </c>
      <c r="C1388" s="431" t="s">
        <v>588</v>
      </c>
      <c r="D1388" s="439" t="s">
        <v>1746</v>
      </c>
      <c r="E1388" s="464"/>
    </row>
    <row r="1389" spans="2:5" x14ac:dyDescent="0.2">
      <c r="B1389" s="431" t="s">
        <v>956</v>
      </c>
      <c r="C1389" s="431" t="s">
        <v>588</v>
      </c>
      <c r="D1389" s="439" t="s">
        <v>1747</v>
      </c>
      <c r="E1389" s="464"/>
    </row>
    <row r="1390" spans="2:5" x14ac:dyDescent="0.2">
      <c r="B1390" s="431" t="s">
        <v>956</v>
      </c>
      <c r="C1390" s="431" t="s">
        <v>588</v>
      </c>
      <c r="D1390" s="439" t="s">
        <v>1748</v>
      </c>
      <c r="E1390" s="464"/>
    </row>
    <row r="1391" spans="2:5" x14ac:dyDescent="0.2">
      <c r="B1391" s="431" t="s">
        <v>956</v>
      </c>
      <c r="C1391" s="431" t="s">
        <v>588</v>
      </c>
      <c r="D1391" s="439" t="s">
        <v>1749</v>
      </c>
      <c r="E1391" s="464"/>
    </row>
    <row r="1392" spans="2:5" x14ac:dyDescent="0.2">
      <c r="B1392" s="431" t="s">
        <v>956</v>
      </c>
      <c r="C1392" s="431" t="s">
        <v>588</v>
      </c>
      <c r="D1392" s="439" t="s">
        <v>1750</v>
      </c>
      <c r="E1392" s="464"/>
    </row>
    <row r="1393" spans="2:5" x14ac:dyDescent="0.2">
      <c r="B1393" s="431" t="s">
        <v>956</v>
      </c>
      <c r="C1393" s="431" t="s">
        <v>588</v>
      </c>
      <c r="D1393" s="439" t="s">
        <v>1751</v>
      </c>
      <c r="E1393" s="464"/>
    </row>
    <row r="1394" spans="2:5" x14ac:dyDescent="0.2">
      <c r="B1394" s="431" t="s">
        <v>956</v>
      </c>
      <c r="C1394" s="431" t="s">
        <v>588</v>
      </c>
      <c r="D1394" s="439" t="s">
        <v>1752</v>
      </c>
      <c r="E1394" s="464"/>
    </row>
    <row r="1395" spans="2:5" x14ac:dyDescent="0.2">
      <c r="B1395" s="431" t="s">
        <v>956</v>
      </c>
      <c r="C1395" s="431" t="s">
        <v>588</v>
      </c>
      <c r="D1395" s="439" t="s">
        <v>1753</v>
      </c>
      <c r="E1395" s="464"/>
    </row>
    <row r="1396" spans="2:5" x14ac:dyDescent="0.2">
      <c r="B1396" s="431" t="s">
        <v>956</v>
      </c>
      <c r="C1396" s="431" t="s">
        <v>588</v>
      </c>
      <c r="D1396" s="439" t="s">
        <v>1754</v>
      </c>
      <c r="E1396" s="464"/>
    </row>
    <row r="1397" spans="2:5" x14ac:dyDescent="0.2">
      <c r="B1397" s="431" t="s">
        <v>956</v>
      </c>
      <c r="C1397" s="431" t="s">
        <v>588</v>
      </c>
      <c r="D1397" s="439" t="s">
        <v>1755</v>
      </c>
      <c r="E1397" s="464"/>
    </row>
    <row r="1398" spans="2:5" x14ac:dyDescent="0.2">
      <c r="B1398" s="431" t="s">
        <v>956</v>
      </c>
      <c r="C1398" s="431" t="s">
        <v>588</v>
      </c>
      <c r="D1398" s="439" t="s">
        <v>1756</v>
      </c>
      <c r="E1398" s="464"/>
    </row>
    <row r="1399" spans="2:5" x14ac:dyDescent="0.2">
      <c r="B1399" s="431" t="s">
        <v>956</v>
      </c>
      <c r="C1399" s="431" t="s">
        <v>588</v>
      </c>
      <c r="D1399" s="439" t="s">
        <v>1757</v>
      </c>
      <c r="E1399" s="464"/>
    </row>
    <row r="1400" spans="2:5" x14ac:dyDescent="0.2">
      <c r="B1400" s="431" t="s">
        <v>956</v>
      </c>
      <c r="C1400" s="431" t="s">
        <v>588</v>
      </c>
      <c r="D1400" s="439" t="s">
        <v>1758</v>
      </c>
      <c r="E1400" s="464"/>
    </row>
    <row r="1401" spans="2:5" x14ac:dyDescent="0.2">
      <c r="B1401" s="431" t="s">
        <v>956</v>
      </c>
      <c r="C1401" s="431" t="s">
        <v>588</v>
      </c>
      <c r="D1401" s="439" t="s">
        <v>1759</v>
      </c>
      <c r="E1401" s="464"/>
    </row>
    <row r="1402" spans="2:5" x14ac:dyDescent="0.2">
      <c r="B1402" s="431" t="s">
        <v>956</v>
      </c>
      <c r="C1402" s="431" t="s">
        <v>588</v>
      </c>
      <c r="D1402" s="439" t="s">
        <v>1760</v>
      </c>
      <c r="E1402" s="464"/>
    </row>
    <row r="1403" spans="2:5" x14ac:dyDescent="0.2">
      <c r="B1403" s="431" t="s">
        <v>956</v>
      </c>
      <c r="C1403" s="431" t="s">
        <v>588</v>
      </c>
      <c r="D1403" s="439" t="s">
        <v>1761</v>
      </c>
      <c r="E1403" s="464"/>
    </row>
    <row r="1404" spans="2:5" x14ac:dyDescent="0.2">
      <c r="B1404" s="431" t="s">
        <v>956</v>
      </c>
      <c r="C1404" s="431" t="s">
        <v>588</v>
      </c>
      <c r="D1404" s="439" t="s">
        <v>1762</v>
      </c>
      <c r="E1404" s="464"/>
    </row>
    <row r="1405" spans="2:5" x14ac:dyDescent="0.2">
      <c r="B1405" s="431" t="s">
        <v>956</v>
      </c>
      <c r="C1405" s="431" t="s">
        <v>588</v>
      </c>
      <c r="D1405" s="439" t="s">
        <v>1763</v>
      </c>
      <c r="E1405" s="464"/>
    </row>
    <row r="1406" spans="2:5" x14ac:dyDescent="0.2">
      <c r="B1406" s="431" t="s">
        <v>956</v>
      </c>
      <c r="C1406" s="431" t="s">
        <v>588</v>
      </c>
      <c r="D1406" s="439" t="s">
        <v>1764</v>
      </c>
      <c r="E1406" s="464"/>
    </row>
    <row r="1407" spans="2:5" x14ac:dyDescent="0.2">
      <c r="B1407" s="431" t="s">
        <v>956</v>
      </c>
      <c r="C1407" s="431" t="s">
        <v>588</v>
      </c>
      <c r="D1407" s="439" t="s">
        <v>1765</v>
      </c>
      <c r="E1407" s="464"/>
    </row>
    <row r="1408" spans="2:5" x14ac:dyDescent="0.2">
      <c r="B1408" s="431" t="s">
        <v>956</v>
      </c>
      <c r="C1408" s="431" t="s">
        <v>588</v>
      </c>
      <c r="D1408" s="439" t="s">
        <v>1766</v>
      </c>
      <c r="E1408" s="464"/>
    </row>
    <row r="1409" spans="2:5" x14ac:dyDescent="0.2">
      <c r="B1409" s="431" t="s">
        <v>956</v>
      </c>
      <c r="C1409" s="431" t="s">
        <v>588</v>
      </c>
      <c r="D1409" s="439" t="s">
        <v>1767</v>
      </c>
      <c r="E1409" s="464"/>
    </row>
    <row r="1410" spans="2:5" x14ac:dyDescent="0.2">
      <c r="B1410" s="431" t="s">
        <v>956</v>
      </c>
      <c r="C1410" s="431" t="s">
        <v>588</v>
      </c>
      <c r="D1410" s="439" t="s">
        <v>1768</v>
      </c>
      <c r="E1410" s="464"/>
    </row>
    <row r="1411" spans="2:5" x14ac:dyDescent="0.2">
      <c r="B1411" s="431" t="s">
        <v>956</v>
      </c>
      <c r="C1411" s="431" t="s">
        <v>588</v>
      </c>
      <c r="D1411" s="439" t="s">
        <v>1769</v>
      </c>
      <c r="E1411" s="464"/>
    </row>
    <row r="1412" spans="2:5" x14ac:dyDescent="0.2">
      <c r="B1412" s="431" t="s">
        <v>956</v>
      </c>
      <c r="C1412" s="431" t="s">
        <v>588</v>
      </c>
      <c r="D1412" s="439" t="s">
        <v>1770</v>
      </c>
      <c r="E1412" s="464"/>
    </row>
    <row r="1413" spans="2:5" x14ac:dyDescent="0.2">
      <c r="B1413" s="431" t="s">
        <v>956</v>
      </c>
      <c r="C1413" s="431" t="s">
        <v>588</v>
      </c>
      <c r="D1413" s="439" t="s">
        <v>1771</v>
      </c>
      <c r="E1413" s="456"/>
    </row>
    <row r="1414" spans="2:5" x14ac:dyDescent="0.2">
      <c r="B1414" s="431" t="s">
        <v>956</v>
      </c>
      <c r="C1414" s="431" t="s">
        <v>588</v>
      </c>
      <c r="D1414" s="439" t="s">
        <v>1772</v>
      </c>
      <c r="E1414" s="456"/>
    </row>
    <row r="1415" spans="2:5" x14ac:dyDescent="0.2">
      <c r="B1415" s="431" t="s">
        <v>956</v>
      </c>
      <c r="C1415" s="431" t="s">
        <v>588</v>
      </c>
      <c r="D1415" s="439" t="s">
        <v>1773</v>
      </c>
      <c r="E1415" s="456"/>
    </row>
    <row r="1416" spans="2:5" x14ac:dyDescent="0.2">
      <c r="B1416" s="431" t="s">
        <v>956</v>
      </c>
      <c r="C1416" s="431" t="s">
        <v>522</v>
      </c>
      <c r="D1416" s="439" t="s">
        <v>1774</v>
      </c>
      <c r="E1416" s="464"/>
    </row>
    <row r="1417" spans="2:5" x14ac:dyDescent="0.2">
      <c r="B1417" s="431" t="s">
        <v>956</v>
      </c>
      <c r="C1417" s="431" t="s">
        <v>522</v>
      </c>
      <c r="D1417" s="439" t="s">
        <v>1775</v>
      </c>
      <c r="E1417" s="464"/>
    </row>
    <row r="1418" spans="2:5" x14ac:dyDescent="0.2">
      <c r="B1418" s="431" t="s">
        <v>956</v>
      </c>
      <c r="C1418" s="431" t="s">
        <v>522</v>
      </c>
      <c r="D1418" s="439" t="s">
        <v>1776</v>
      </c>
      <c r="E1418" s="464"/>
    </row>
    <row r="1419" spans="2:5" x14ac:dyDescent="0.2">
      <c r="B1419" s="431" t="s">
        <v>956</v>
      </c>
      <c r="C1419" s="431" t="s">
        <v>522</v>
      </c>
      <c r="D1419" s="439" t="s">
        <v>1777</v>
      </c>
      <c r="E1419" s="464"/>
    </row>
    <row r="1420" spans="2:5" x14ac:dyDescent="0.2">
      <c r="B1420" s="431" t="s">
        <v>956</v>
      </c>
      <c r="C1420" s="431" t="s">
        <v>522</v>
      </c>
      <c r="D1420" s="439" t="s">
        <v>1778</v>
      </c>
      <c r="E1420" s="464"/>
    </row>
    <row r="1421" spans="2:5" x14ac:dyDescent="0.2">
      <c r="B1421" s="431" t="s">
        <v>956</v>
      </c>
      <c r="C1421" s="431" t="s">
        <v>522</v>
      </c>
      <c r="D1421" s="439" t="s">
        <v>1779</v>
      </c>
      <c r="E1421" s="464"/>
    </row>
    <row r="1422" spans="2:5" x14ac:dyDescent="0.2">
      <c r="B1422" s="431" t="s">
        <v>956</v>
      </c>
      <c r="C1422" s="431" t="s">
        <v>522</v>
      </c>
      <c r="D1422" s="439" t="s">
        <v>1780</v>
      </c>
      <c r="E1422" s="464"/>
    </row>
    <row r="1423" spans="2:5" x14ac:dyDescent="0.2">
      <c r="B1423" s="431" t="s">
        <v>956</v>
      </c>
      <c r="C1423" s="431" t="s">
        <v>522</v>
      </c>
      <c r="D1423" s="439" t="s">
        <v>1781</v>
      </c>
      <c r="E1423" s="464"/>
    </row>
    <row r="1424" spans="2:5" x14ac:dyDescent="0.2">
      <c r="B1424" s="431" t="s">
        <v>956</v>
      </c>
      <c r="C1424" s="431" t="s">
        <v>522</v>
      </c>
      <c r="D1424" s="439" t="s">
        <v>1782</v>
      </c>
      <c r="E1424" s="464"/>
    </row>
    <row r="1425" spans="2:5" x14ac:dyDescent="0.2">
      <c r="B1425" s="431" t="s">
        <v>956</v>
      </c>
      <c r="C1425" s="431" t="s">
        <v>522</v>
      </c>
      <c r="D1425" s="439" t="s">
        <v>1783</v>
      </c>
      <c r="E1425" s="464"/>
    </row>
    <row r="1426" spans="2:5" x14ac:dyDescent="0.2">
      <c r="B1426" s="431" t="s">
        <v>956</v>
      </c>
      <c r="C1426" s="431" t="s">
        <v>522</v>
      </c>
      <c r="D1426" s="439" t="s">
        <v>1784</v>
      </c>
      <c r="E1426" s="464"/>
    </row>
    <row r="1427" spans="2:5" x14ac:dyDescent="0.2">
      <c r="B1427" s="431" t="s">
        <v>956</v>
      </c>
      <c r="C1427" s="431" t="s">
        <v>522</v>
      </c>
      <c r="D1427" s="439" t="s">
        <v>1785</v>
      </c>
      <c r="E1427" s="464"/>
    </row>
    <row r="1428" spans="2:5" x14ac:dyDescent="0.2">
      <c r="B1428" s="431" t="s">
        <v>956</v>
      </c>
      <c r="C1428" s="431" t="s">
        <v>522</v>
      </c>
      <c r="D1428" s="439" t="s">
        <v>1786</v>
      </c>
      <c r="E1428" s="464"/>
    </row>
    <row r="1429" spans="2:5" x14ac:dyDescent="0.2">
      <c r="B1429" s="431" t="s">
        <v>956</v>
      </c>
      <c r="C1429" s="431" t="s">
        <v>522</v>
      </c>
      <c r="D1429" s="439" t="s">
        <v>1787</v>
      </c>
      <c r="E1429" s="464"/>
    </row>
    <row r="1430" spans="2:5" x14ac:dyDescent="0.2">
      <c r="B1430" s="431" t="s">
        <v>956</v>
      </c>
      <c r="C1430" s="431" t="s">
        <v>522</v>
      </c>
      <c r="D1430" s="439" t="s">
        <v>1788</v>
      </c>
      <c r="E1430" s="464"/>
    </row>
    <row r="1431" spans="2:5" x14ac:dyDescent="0.2">
      <c r="B1431" s="431" t="s">
        <v>956</v>
      </c>
      <c r="C1431" s="431" t="s">
        <v>522</v>
      </c>
      <c r="D1431" s="439" t="s">
        <v>1789</v>
      </c>
      <c r="E1431" s="464"/>
    </row>
    <row r="1432" spans="2:5" x14ac:dyDescent="0.2">
      <c r="B1432" s="431" t="s">
        <v>956</v>
      </c>
      <c r="C1432" s="431" t="s">
        <v>522</v>
      </c>
      <c r="D1432" s="439" t="s">
        <v>1790</v>
      </c>
      <c r="E1432" s="464"/>
    </row>
    <row r="1433" spans="2:5" x14ac:dyDescent="0.2">
      <c r="B1433" s="431" t="s">
        <v>956</v>
      </c>
      <c r="C1433" s="431" t="s">
        <v>522</v>
      </c>
      <c r="D1433" s="439" t="s">
        <v>1791</v>
      </c>
      <c r="E1433" s="464"/>
    </row>
    <row r="1434" spans="2:5" x14ac:dyDescent="0.2">
      <c r="B1434" s="431" t="s">
        <v>956</v>
      </c>
      <c r="C1434" s="431" t="s">
        <v>522</v>
      </c>
      <c r="D1434" s="439" t="s">
        <v>1792</v>
      </c>
      <c r="E1434" s="464"/>
    </row>
    <row r="1435" spans="2:5" x14ac:dyDescent="0.2">
      <c r="B1435" s="431" t="s">
        <v>956</v>
      </c>
      <c r="C1435" s="431" t="s">
        <v>522</v>
      </c>
      <c r="D1435" s="439" t="s">
        <v>1793</v>
      </c>
      <c r="E1435" s="464"/>
    </row>
    <row r="1436" spans="2:5" x14ac:dyDescent="0.2">
      <c r="B1436" s="431" t="s">
        <v>956</v>
      </c>
      <c r="C1436" s="431" t="s">
        <v>522</v>
      </c>
      <c r="D1436" s="439" t="s">
        <v>1794</v>
      </c>
      <c r="E1436" s="464"/>
    </row>
    <row r="1437" spans="2:5" x14ac:dyDescent="0.2">
      <c r="B1437" s="431" t="s">
        <v>956</v>
      </c>
      <c r="C1437" s="431" t="s">
        <v>522</v>
      </c>
      <c r="D1437" s="439" t="s">
        <v>1795</v>
      </c>
      <c r="E1437" s="464"/>
    </row>
    <row r="1438" spans="2:5" x14ac:dyDescent="0.2">
      <c r="B1438" s="431" t="s">
        <v>956</v>
      </c>
      <c r="C1438" s="431" t="s">
        <v>522</v>
      </c>
      <c r="D1438" s="439" t="s">
        <v>1796</v>
      </c>
      <c r="E1438" s="464"/>
    </row>
    <row r="1439" spans="2:5" x14ac:dyDescent="0.2">
      <c r="B1439" s="431" t="s">
        <v>956</v>
      </c>
      <c r="C1439" s="431" t="s">
        <v>522</v>
      </c>
      <c r="D1439" s="439" t="s">
        <v>1797</v>
      </c>
      <c r="E1439" s="464"/>
    </row>
    <row r="1440" spans="2:5" x14ac:dyDescent="0.2">
      <c r="B1440" s="431" t="s">
        <v>956</v>
      </c>
      <c r="C1440" s="431" t="s">
        <v>522</v>
      </c>
      <c r="D1440" s="439" t="s">
        <v>1798</v>
      </c>
      <c r="E1440" s="464"/>
    </row>
    <row r="1441" spans="2:5" x14ac:dyDescent="0.2">
      <c r="B1441" s="431" t="s">
        <v>956</v>
      </c>
      <c r="C1441" s="431" t="s">
        <v>522</v>
      </c>
      <c r="D1441" s="439" t="s">
        <v>1799</v>
      </c>
      <c r="E1441" s="464"/>
    </row>
    <row r="1442" spans="2:5" x14ac:dyDescent="0.2">
      <c r="B1442" s="431" t="s">
        <v>956</v>
      </c>
      <c r="C1442" s="431" t="s">
        <v>522</v>
      </c>
      <c r="D1442" s="439" t="s">
        <v>1800</v>
      </c>
      <c r="E1442" s="464"/>
    </row>
    <row r="1443" spans="2:5" x14ac:dyDescent="0.2">
      <c r="B1443" s="431" t="s">
        <v>956</v>
      </c>
      <c r="C1443" s="431" t="s">
        <v>522</v>
      </c>
      <c r="D1443" s="439" t="s">
        <v>1801</v>
      </c>
      <c r="E1443" s="464"/>
    </row>
    <row r="1444" spans="2:5" x14ac:dyDescent="0.2">
      <c r="B1444" s="431" t="s">
        <v>956</v>
      </c>
      <c r="C1444" s="431" t="s">
        <v>522</v>
      </c>
      <c r="D1444" s="439" t="s">
        <v>1802</v>
      </c>
      <c r="E1444" s="464"/>
    </row>
    <row r="1445" spans="2:5" x14ac:dyDescent="0.2">
      <c r="B1445" s="431" t="s">
        <v>956</v>
      </c>
      <c r="C1445" s="431" t="s">
        <v>522</v>
      </c>
      <c r="D1445" s="439" t="s">
        <v>1803</v>
      </c>
      <c r="E1445" s="464"/>
    </row>
    <row r="1446" spans="2:5" x14ac:dyDescent="0.2">
      <c r="B1446" s="431" t="s">
        <v>956</v>
      </c>
      <c r="C1446" s="431" t="s">
        <v>522</v>
      </c>
      <c r="D1446" s="439" t="s">
        <v>1804</v>
      </c>
      <c r="E1446" s="464"/>
    </row>
    <row r="1447" spans="2:5" x14ac:dyDescent="0.2">
      <c r="B1447" s="431" t="s">
        <v>956</v>
      </c>
      <c r="C1447" s="431" t="s">
        <v>522</v>
      </c>
      <c r="D1447" s="439" t="s">
        <v>1805</v>
      </c>
      <c r="E1447" s="464"/>
    </row>
    <row r="1448" spans="2:5" x14ac:dyDescent="0.2">
      <c r="B1448" s="431" t="s">
        <v>956</v>
      </c>
      <c r="C1448" s="431" t="s">
        <v>522</v>
      </c>
      <c r="D1448" s="439" t="s">
        <v>1806</v>
      </c>
      <c r="E1448" s="464"/>
    </row>
    <row r="1449" spans="2:5" x14ac:dyDescent="0.2">
      <c r="B1449" s="431" t="s">
        <v>956</v>
      </c>
      <c r="C1449" s="431" t="s">
        <v>522</v>
      </c>
      <c r="D1449" s="439" t="s">
        <v>1807</v>
      </c>
      <c r="E1449" s="464"/>
    </row>
    <row r="1450" spans="2:5" x14ac:dyDescent="0.2">
      <c r="B1450" s="431" t="s">
        <v>956</v>
      </c>
      <c r="C1450" s="431" t="s">
        <v>522</v>
      </c>
      <c r="D1450" s="439" t="s">
        <v>1808</v>
      </c>
      <c r="E1450" s="464"/>
    </row>
    <row r="1451" spans="2:5" x14ac:dyDescent="0.2">
      <c r="B1451" s="431" t="s">
        <v>956</v>
      </c>
      <c r="C1451" s="431" t="s">
        <v>522</v>
      </c>
      <c r="D1451" s="439" t="s">
        <v>1809</v>
      </c>
      <c r="E1451" s="464"/>
    </row>
    <row r="1452" spans="2:5" x14ac:dyDescent="0.2">
      <c r="B1452" s="431" t="s">
        <v>956</v>
      </c>
      <c r="C1452" s="431" t="s">
        <v>522</v>
      </c>
      <c r="D1452" s="439" t="s">
        <v>1810</v>
      </c>
      <c r="E1452" s="464"/>
    </row>
    <row r="1453" spans="2:5" x14ac:dyDescent="0.2">
      <c r="B1453" s="431" t="s">
        <v>956</v>
      </c>
      <c r="C1453" s="431" t="s">
        <v>522</v>
      </c>
      <c r="D1453" s="439" t="s">
        <v>1811</v>
      </c>
      <c r="E1453" s="464"/>
    </row>
    <row r="1454" spans="2:5" x14ac:dyDescent="0.2">
      <c r="B1454" s="431" t="s">
        <v>956</v>
      </c>
      <c r="C1454" s="431" t="s">
        <v>522</v>
      </c>
      <c r="D1454" s="439" t="s">
        <v>1812</v>
      </c>
      <c r="E1454" s="464"/>
    </row>
    <row r="1455" spans="2:5" x14ac:dyDescent="0.2">
      <c r="B1455" s="431" t="s">
        <v>956</v>
      </c>
      <c r="C1455" s="431" t="s">
        <v>522</v>
      </c>
      <c r="D1455" s="439" t="s">
        <v>1813</v>
      </c>
      <c r="E1455" s="464"/>
    </row>
    <row r="1456" spans="2:5" x14ac:dyDescent="0.2">
      <c r="B1456" s="431" t="s">
        <v>956</v>
      </c>
      <c r="C1456" s="431" t="s">
        <v>522</v>
      </c>
      <c r="D1456" s="439" t="s">
        <v>1814</v>
      </c>
      <c r="E1456" s="464"/>
    </row>
    <row r="1457" spans="2:5" x14ac:dyDescent="0.2">
      <c r="B1457" s="431" t="s">
        <v>956</v>
      </c>
      <c r="C1457" s="431" t="s">
        <v>522</v>
      </c>
      <c r="D1457" s="439" t="s">
        <v>1815</v>
      </c>
      <c r="E1457" s="464"/>
    </row>
    <row r="1458" spans="2:5" x14ac:dyDescent="0.2">
      <c r="B1458" s="431" t="s">
        <v>956</v>
      </c>
      <c r="C1458" s="431" t="s">
        <v>522</v>
      </c>
      <c r="D1458" s="439" t="s">
        <v>1816</v>
      </c>
      <c r="E1458" s="464"/>
    </row>
    <row r="1459" spans="2:5" x14ac:dyDescent="0.2">
      <c r="B1459" s="431" t="s">
        <v>956</v>
      </c>
      <c r="C1459" s="431" t="s">
        <v>522</v>
      </c>
      <c r="D1459" s="439" t="s">
        <v>1817</v>
      </c>
      <c r="E1459" s="464"/>
    </row>
    <row r="1460" spans="2:5" x14ac:dyDescent="0.2">
      <c r="B1460" s="431" t="s">
        <v>956</v>
      </c>
      <c r="C1460" s="431" t="s">
        <v>522</v>
      </c>
      <c r="D1460" s="439" t="s">
        <v>1818</v>
      </c>
      <c r="E1460" s="464"/>
    </row>
    <row r="1461" spans="2:5" x14ac:dyDescent="0.2">
      <c r="B1461" s="431" t="s">
        <v>956</v>
      </c>
      <c r="C1461" s="431" t="s">
        <v>522</v>
      </c>
      <c r="D1461" s="439" t="s">
        <v>1819</v>
      </c>
      <c r="E1461" s="464"/>
    </row>
    <row r="1462" spans="2:5" x14ac:dyDescent="0.2">
      <c r="B1462" s="431" t="s">
        <v>956</v>
      </c>
      <c r="C1462" s="431" t="s">
        <v>522</v>
      </c>
      <c r="D1462" s="439" t="s">
        <v>1820</v>
      </c>
      <c r="E1462" s="464"/>
    </row>
    <row r="1463" spans="2:5" x14ac:dyDescent="0.2">
      <c r="B1463" s="431" t="s">
        <v>956</v>
      </c>
      <c r="C1463" s="431" t="s">
        <v>522</v>
      </c>
      <c r="D1463" s="439" t="s">
        <v>1821</v>
      </c>
      <c r="E1463" s="464"/>
    </row>
    <row r="1464" spans="2:5" x14ac:dyDescent="0.2">
      <c r="B1464" s="431" t="s">
        <v>956</v>
      </c>
      <c r="C1464" s="431" t="s">
        <v>522</v>
      </c>
      <c r="D1464" s="439" t="s">
        <v>1822</v>
      </c>
      <c r="E1464" s="464"/>
    </row>
    <row r="1465" spans="2:5" x14ac:dyDescent="0.2">
      <c r="B1465" s="431" t="s">
        <v>956</v>
      </c>
      <c r="C1465" s="431" t="s">
        <v>522</v>
      </c>
      <c r="D1465" s="439" t="s">
        <v>1823</v>
      </c>
      <c r="E1465" s="464"/>
    </row>
    <row r="1466" spans="2:5" x14ac:dyDescent="0.2">
      <c r="B1466" s="431" t="s">
        <v>588</v>
      </c>
      <c r="C1466" s="431" t="s">
        <v>522</v>
      </c>
      <c r="D1466" s="439" t="s">
        <v>1824</v>
      </c>
      <c r="E1466" s="476">
        <f>+F7_TechDescStorageII!C6</f>
        <v>0</v>
      </c>
    </row>
    <row r="1467" spans="2:5" x14ac:dyDescent="0.2">
      <c r="B1467" s="431" t="s">
        <v>588</v>
      </c>
      <c r="C1467" s="431" t="s">
        <v>522</v>
      </c>
      <c r="D1467" s="439" t="s">
        <v>1825</v>
      </c>
      <c r="E1467" s="476">
        <f>+F7_TechDescStorageII!C7</f>
        <v>0</v>
      </c>
    </row>
    <row r="1468" spans="2:5" x14ac:dyDescent="0.2">
      <c r="B1468" s="431" t="s">
        <v>588</v>
      </c>
      <c r="C1468" s="431" t="s">
        <v>522</v>
      </c>
      <c r="D1468" s="439" t="s">
        <v>1826</v>
      </c>
      <c r="E1468" s="476">
        <f>+F7_TechDescStorageII!C8</f>
        <v>0</v>
      </c>
    </row>
    <row r="1469" spans="2:5" x14ac:dyDescent="0.2">
      <c r="B1469" s="431" t="s">
        <v>588</v>
      </c>
      <c r="C1469" s="431" t="s">
        <v>522</v>
      </c>
      <c r="D1469" s="439" t="s">
        <v>1827</v>
      </c>
      <c r="E1469" s="476">
        <f>+F7_TechDescStorageII!C9</f>
        <v>0</v>
      </c>
    </row>
    <row r="1470" spans="2:5" x14ac:dyDescent="0.2">
      <c r="B1470" s="431" t="s">
        <v>588</v>
      </c>
      <c r="C1470" s="431" t="s">
        <v>522</v>
      </c>
      <c r="D1470" s="439" t="s">
        <v>1828</v>
      </c>
      <c r="E1470" s="476">
        <f>+F7_TechDescStorageII!C10</f>
        <v>0</v>
      </c>
    </row>
    <row r="1471" spans="2:5" x14ac:dyDescent="0.2">
      <c r="B1471" s="431" t="s">
        <v>588</v>
      </c>
      <c r="C1471" s="431" t="s">
        <v>522</v>
      </c>
      <c r="D1471" s="439" t="s">
        <v>1829</v>
      </c>
      <c r="E1471" s="476">
        <f>+F7_TechDescStorageII!C11</f>
        <v>0</v>
      </c>
    </row>
    <row r="1472" spans="2:5" x14ac:dyDescent="0.2">
      <c r="B1472" s="431" t="s">
        <v>588</v>
      </c>
      <c r="C1472" s="431" t="s">
        <v>522</v>
      </c>
      <c r="D1472" s="439" t="s">
        <v>1830</v>
      </c>
      <c r="E1472" s="476">
        <f>+F7_TechDescStorageII!C12</f>
        <v>0</v>
      </c>
    </row>
    <row r="1473" spans="2:5" x14ac:dyDescent="0.2">
      <c r="B1473" s="431" t="s">
        <v>588</v>
      </c>
      <c r="C1473" s="431" t="s">
        <v>522</v>
      </c>
      <c r="D1473" s="439" t="s">
        <v>1831</v>
      </c>
      <c r="E1473" s="476">
        <f>+F7_TechDescStorageII!C13</f>
        <v>0</v>
      </c>
    </row>
    <row r="1474" spans="2:5" x14ac:dyDescent="0.2">
      <c r="B1474" s="431" t="s">
        <v>588</v>
      </c>
      <c r="C1474" s="431" t="s">
        <v>522</v>
      </c>
      <c r="D1474" s="439" t="s">
        <v>1832</v>
      </c>
      <c r="E1474" s="476">
        <f>+F7_TechDescStorageII!C14</f>
        <v>0</v>
      </c>
    </row>
    <row r="1475" spans="2:5" x14ac:dyDescent="0.2">
      <c r="B1475" s="431" t="s">
        <v>588</v>
      </c>
      <c r="C1475" s="431" t="s">
        <v>522</v>
      </c>
      <c r="D1475" s="439" t="s">
        <v>1833</v>
      </c>
      <c r="E1475" s="476">
        <f>+F7_TechDescStorageII!C15</f>
        <v>0</v>
      </c>
    </row>
    <row r="1476" spans="2:5" x14ac:dyDescent="0.2">
      <c r="B1476" s="431" t="s">
        <v>588</v>
      </c>
      <c r="C1476" s="431" t="s">
        <v>522</v>
      </c>
      <c r="D1476" s="439" t="s">
        <v>1834</v>
      </c>
      <c r="E1476" s="476">
        <f>+F7_TechDescStorageII!C16</f>
        <v>0</v>
      </c>
    </row>
    <row r="1477" spans="2:5" x14ac:dyDescent="0.2">
      <c r="B1477" s="431" t="s">
        <v>588</v>
      </c>
      <c r="C1477" s="431" t="s">
        <v>522</v>
      </c>
      <c r="D1477" s="439" t="s">
        <v>1835</v>
      </c>
      <c r="E1477" s="476">
        <f>+F7_TechDescStorageII!C17</f>
        <v>0</v>
      </c>
    </row>
    <row r="1478" spans="2:5" x14ac:dyDescent="0.2">
      <c r="B1478" s="431" t="s">
        <v>588</v>
      </c>
      <c r="C1478" s="431" t="s">
        <v>522</v>
      </c>
      <c r="D1478" s="439" t="s">
        <v>1836</v>
      </c>
      <c r="E1478" s="476">
        <f>+F7_TechDescStorageII!C18</f>
        <v>0</v>
      </c>
    </row>
    <row r="1479" spans="2:5" x14ac:dyDescent="0.2">
      <c r="B1479" s="431" t="s">
        <v>588</v>
      </c>
      <c r="C1479" s="431" t="s">
        <v>522</v>
      </c>
      <c r="D1479" s="439" t="s">
        <v>1837</v>
      </c>
      <c r="E1479" s="476">
        <f>+F7_TechDescStorageII!C19</f>
        <v>0</v>
      </c>
    </row>
    <row r="1480" spans="2:5" x14ac:dyDescent="0.2">
      <c r="B1480" s="431" t="s">
        <v>588</v>
      </c>
      <c r="C1480" s="431" t="s">
        <v>522</v>
      </c>
      <c r="D1480" s="439" t="s">
        <v>1838</v>
      </c>
      <c r="E1480" s="476">
        <f>+F7_TechDescStorageII!C20</f>
        <v>0</v>
      </c>
    </row>
    <row r="1481" spans="2:5" x14ac:dyDescent="0.2">
      <c r="B1481" s="431" t="s">
        <v>588</v>
      </c>
      <c r="C1481" s="431" t="s">
        <v>522</v>
      </c>
      <c r="D1481" s="439" t="s">
        <v>1839</v>
      </c>
      <c r="E1481" s="476">
        <f>+F7_TechDescStorageII!C21</f>
        <v>0</v>
      </c>
    </row>
    <row r="1482" spans="2:5" x14ac:dyDescent="0.2">
      <c r="B1482" s="431" t="s">
        <v>588</v>
      </c>
      <c r="C1482" s="431" t="s">
        <v>522</v>
      </c>
      <c r="D1482" s="439" t="s">
        <v>1840</v>
      </c>
      <c r="E1482" s="476">
        <f>+F7_TechDescStorageII!C22</f>
        <v>0</v>
      </c>
    </row>
    <row r="1483" spans="2:5" x14ac:dyDescent="0.2">
      <c r="B1483" s="431" t="s">
        <v>588</v>
      </c>
      <c r="C1483" s="431" t="s">
        <v>522</v>
      </c>
      <c r="D1483" s="439" t="s">
        <v>1841</v>
      </c>
      <c r="E1483" s="476">
        <f>+F7_TechDescStorageII!C23</f>
        <v>0</v>
      </c>
    </row>
    <row r="1484" spans="2:5" x14ac:dyDescent="0.2">
      <c r="B1484" s="431" t="s">
        <v>588</v>
      </c>
      <c r="C1484" s="431" t="s">
        <v>522</v>
      </c>
      <c r="D1484" s="439" t="s">
        <v>1842</v>
      </c>
      <c r="E1484" s="476">
        <f>+F7_TechDescStorageII!C24</f>
        <v>0</v>
      </c>
    </row>
    <row r="1485" spans="2:5" x14ac:dyDescent="0.2">
      <c r="B1485" s="431" t="s">
        <v>588</v>
      </c>
      <c r="C1485" s="431" t="s">
        <v>522</v>
      </c>
      <c r="D1485" s="439" t="s">
        <v>1843</v>
      </c>
      <c r="E1485" s="476">
        <f>+F7_TechDescStorageII!C25</f>
        <v>0</v>
      </c>
    </row>
    <row r="1486" spans="2:5" x14ac:dyDescent="0.2">
      <c r="B1486" s="431" t="s">
        <v>588</v>
      </c>
      <c r="C1486" s="431" t="s">
        <v>522</v>
      </c>
      <c r="D1486" s="439" t="s">
        <v>1844</v>
      </c>
      <c r="E1486" s="476">
        <f>+F7_TechDescStorageII!C26</f>
        <v>0</v>
      </c>
    </row>
    <row r="1487" spans="2:5" x14ac:dyDescent="0.2">
      <c r="B1487" s="431" t="s">
        <v>588</v>
      </c>
      <c r="C1487" s="431" t="s">
        <v>522</v>
      </c>
      <c r="D1487" s="439" t="s">
        <v>1845</v>
      </c>
      <c r="E1487" s="476">
        <f>+F7_TechDescStorageII!C27</f>
        <v>0</v>
      </c>
    </row>
    <row r="1488" spans="2:5" x14ac:dyDescent="0.2">
      <c r="B1488" s="431" t="s">
        <v>588</v>
      </c>
      <c r="C1488" s="431" t="s">
        <v>522</v>
      </c>
      <c r="D1488" s="439" t="s">
        <v>1846</v>
      </c>
      <c r="E1488" s="476">
        <f>+F7_TechDescStorageII!C28</f>
        <v>0</v>
      </c>
    </row>
    <row r="1489" spans="2:5" x14ac:dyDescent="0.2">
      <c r="B1489" s="431" t="s">
        <v>588</v>
      </c>
      <c r="C1489" s="431" t="s">
        <v>522</v>
      </c>
      <c r="D1489" s="439" t="s">
        <v>1847</v>
      </c>
      <c r="E1489" s="476">
        <f>+F7_TechDescStorageII!C29</f>
        <v>0</v>
      </c>
    </row>
    <row r="1490" spans="2:5" x14ac:dyDescent="0.2">
      <c r="B1490" s="431" t="s">
        <v>588</v>
      </c>
      <c r="C1490" s="431" t="s">
        <v>522</v>
      </c>
      <c r="D1490" s="439" t="s">
        <v>1848</v>
      </c>
      <c r="E1490" s="476">
        <f>+F7_TechDescStorageII!C30</f>
        <v>0</v>
      </c>
    </row>
    <row r="1491" spans="2:5" x14ac:dyDescent="0.2">
      <c r="B1491" s="431" t="s">
        <v>595</v>
      </c>
      <c r="C1491" s="431" t="s">
        <v>522</v>
      </c>
      <c r="D1491" s="439" t="s">
        <v>1849</v>
      </c>
      <c r="E1491" s="476">
        <f>+F7_TechDescStorageII!C31</f>
        <v>0</v>
      </c>
    </row>
    <row r="1492" spans="2:5" x14ac:dyDescent="0.2">
      <c r="B1492" s="431" t="s">
        <v>595</v>
      </c>
      <c r="C1492" s="431" t="s">
        <v>522</v>
      </c>
      <c r="D1492" s="439" t="s">
        <v>1850</v>
      </c>
      <c r="E1492" s="476">
        <f>+F7_TechDescStorageII!C32</f>
        <v>0</v>
      </c>
    </row>
    <row r="1493" spans="2:5" x14ac:dyDescent="0.2">
      <c r="B1493" s="431" t="s">
        <v>595</v>
      </c>
      <c r="C1493" s="431" t="s">
        <v>522</v>
      </c>
      <c r="D1493" s="439" t="s">
        <v>1851</v>
      </c>
      <c r="E1493" s="476">
        <f>+F7_TechDescStorageII!C33</f>
        <v>0</v>
      </c>
    </row>
    <row r="1494" spans="2:5" x14ac:dyDescent="0.2">
      <c r="B1494" s="431" t="s">
        <v>595</v>
      </c>
      <c r="C1494" s="431" t="s">
        <v>522</v>
      </c>
      <c r="D1494" s="439" t="s">
        <v>1852</v>
      </c>
      <c r="E1494" s="476">
        <f>+F7_TechDescStorageII!C34</f>
        <v>0</v>
      </c>
    </row>
    <row r="1495" spans="2:5" x14ac:dyDescent="0.2">
      <c r="B1495" s="431" t="s">
        <v>595</v>
      </c>
      <c r="C1495" s="431" t="s">
        <v>522</v>
      </c>
      <c r="D1495" s="439" t="s">
        <v>1853</v>
      </c>
      <c r="E1495" s="476">
        <f>+F7_TechDescStorageII!C35</f>
        <v>0</v>
      </c>
    </row>
    <row r="1496" spans="2:5" x14ac:dyDescent="0.2">
      <c r="B1496" s="431" t="s">
        <v>595</v>
      </c>
      <c r="C1496" s="431" t="s">
        <v>522</v>
      </c>
      <c r="D1496" s="439" t="s">
        <v>1854</v>
      </c>
      <c r="E1496" s="476">
        <f>+F7_TechDescStorageII!C36</f>
        <v>0</v>
      </c>
    </row>
    <row r="1497" spans="2:5" x14ac:dyDescent="0.2">
      <c r="B1497" s="431" t="s">
        <v>595</v>
      </c>
      <c r="C1497" s="431" t="s">
        <v>522</v>
      </c>
      <c r="D1497" s="439" t="s">
        <v>1855</v>
      </c>
      <c r="E1497" s="476">
        <f>+F7_TechDescStorageII!C37</f>
        <v>0</v>
      </c>
    </row>
    <row r="1498" spans="2:5" x14ac:dyDescent="0.2">
      <c r="B1498" s="431" t="s">
        <v>595</v>
      </c>
      <c r="C1498" s="431" t="s">
        <v>522</v>
      </c>
      <c r="D1498" s="439" t="s">
        <v>1855</v>
      </c>
      <c r="E1498" s="476">
        <f>+F7_TechDescStorageII!C38</f>
        <v>0</v>
      </c>
    </row>
    <row r="1499" spans="2:5" x14ac:dyDescent="0.2">
      <c r="B1499" s="431" t="s">
        <v>595</v>
      </c>
      <c r="C1499" s="431" t="s">
        <v>522</v>
      </c>
      <c r="D1499" s="439" t="s">
        <v>1856</v>
      </c>
      <c r="E1499" s="476">
        <f>+F7_TechDescStorageII!C39</f>
        <v>0</v>
      </c>
    </row>
    <row r="1500" spans="2:5" x14ac:dyDescent="0.2">
      <c r="B1500" s="431" t="s">
        <v>595</v>
      </c>
      <c r="C1500" s="431" t="s">
        <v>522</v>
      </c>
      <c r="D1500" s="439" t="s">
        <v>1857</v>
      </c>
      <c r="E1500" s="476">
        <f>+F7_TechDescStorageII!C40</f>
        <v>0</v>
      </c>
    </row>
    <row r="1501" spans="2:5" x14ac:dyDescent="0.2">
      <c r="B1501" s="431" t="s">
        <v>595</v>
      </c>
      <c r="C1501" s="431" t="s">
        <v>522</v>
      </c>
      <c r="D1501" s="439" t="s">
        <v>1858</v>
      </c>
      <c r="E1501" s="476">
        <f>+F7_TechDescStorageII!C41</f>
        <v>0</v>
      </c>
    </row>
    <row r="1502" spans="2:5" x14ac:dyDescent="0.2">
      <c r="B1502" s="431" t="s">
        <v>595</v>
      </c>
      <c r="C1502" s="431" t="s">
        <v>522</v>
      </c>
      <c r="D1502" s="439" t="s">
        <v>1859</v>
      </c>
      <c r="E1502" s="476">
        <f>+F7_TechDescStorageII!C42</f>
        <v>0</v>
      </c>
    </row>
    <row r="1503" spans="2:5" x14ac:dyDescent="0.2">
      <c r="B1503" s="431" t="s">
        <v>595</v>
      </c>
      <c r="C1503" s="431" t="s">
        <v>522</v>
      </c>
      <c r="D1503" s="439" t="s">
        <v>1860</v>
      </c>
      <c r="E1503" s="476">
        <f>+F7_TechDescStorageII!C43</f>
        <v>0</v>
      </c>
    </row>
    <row r="1504" spans="2:5" x14ac:dyDescent="0.2">
      <c r="B1504" s="431" t="s">
        <v>595</v>
      </c>
      <c r="C1504" s="431" t="s">
        <v>522</v>
      </c>
      <c r="D1504" s="439" t="s">
        <v>1861</v>
      </c>
      <c r="E1504" s="476">
        <f>+F7_TechDescStorageII!C44</f>
        <v>0</v>
      </c>
    </row>
    <row r="1505" spans="2:5" x14ac:dyDescent="0.2">
      <c r="B1505" s="431" t="s">
        <v>595</v>
      </c>
      <c r="C1505" s="431" t="s">
        <v>522</v>
      </c>
      <c r="D1505" s="439" t="s">
        <v>1862</v>
      </c>
      <c r="E1505" s="476">
        <f>+F7_TechDescStorageII!C45</f>
        <v>0</v>
      </c>
    </row>
    <row r="1506" spans="2:5" x14ac:dyDescent="0.2">
      <c r="B1506" s="431" t="s">
        <v>584</v>
      </c>
      <c r="C1506" s="431" t="s">
        <v>588</v>
      </c>
      <c r="D1506" s="439" t="s">
        <v>1863</v>
      </c>
      <c r="E1506" s="462"/>
    </row>
    <row r="1507" spans="2:5" x14ac:dyDescent="0.2">
      <c r="B1507" s="431" t="s">
        <v>584</v>
      </c>
      <c r="C1507" s="431" t="s">
        <v>588</v>
      </c>
      <c r="D1507" s="439" t="s">
        <v>1864</v>
      </c>
      <c r="E1507" s="462"/>
    </row>
    <row r="1508" spans="2:5" x14ac:dyDescent="0.2">
      <c r="B1508" s="431" t="s">
        <v>584</v>
      </c>
      <c r="C1508" s="431" t="s">
        <v>588</v>
      </c>
      <c r="D1508" s="439" t="s">
        <v>1865</v>
      </c>
      <c r="E1508" s="462"/>
    </row>
    <row r="1509" spans="2:5" x14ac:dyDescent="0.2">
      <c r="B1509" s="431" t="s">
        <v>584</v>
      </c>
      <c r="C1509" s="431" t="s">
        <v>588</v>
      </c>
      <c r="D1509" s="439" t="s">
        <v>1866</v>
      </c>
      <c r="E1509" s="462"/>
    </row>
    <row r="1510" spans="2:5" x14ac:dyDescent="0.2">
      <c r="B1510" s="431" t="s">
        <v>584</v>
      </c>
      <c r="C1510" s="431" t="s">
        <v>588</v>
      </c>
      <c r="D1510" s="439" t="s">
        <v>1867</v>
      </c>
      <c r="E1510" s="462"/>
    </row>
    <row r="1511" spans="2:5" x14ac:dyDescent="0.2">
      <c r="B1511" s="431" t="s">
        <v>584</v>
      </c>
      <c r="C1511" s="431" t="s">
        <v>588</v>
      </c>
      <c r="D1511" s="439" t="s">
        <v>1868</v>
      </c>
      <c r="E1511" s="462"/>
    </row>
    <row r="1512" spans="2:5" x14ac:dyDescent="0.2">
      <c r="B1512" s="431" t="s">
        <v>584</v>
      </c>
      <c r="C1512" s="431" t="s">
        <v>588</v>
      </c>
      <c r="D1512" s="439" t="s">
        <v>1869</v>
      </c>
      <c r="E1512" s="462"/>
    </row>
    <row r="1513" spans="2:5" x14ac:dyDescent="0.2">
      <c r="B1513" s="431" t="s">
        <v>584</v>
      </c>
      <c r="C1513" s="431" t="s">
        <v>588</v>
      </c>
      <c r="D1513" s="439" t="s">
        <v>1870</v>
      </c>
      <c r="E1513" s="462"/>
    </row>
    <row r="1514" spans="2:5" x14ac:dyDescent="0.2">
      <c r="B1514" s="431" t="s">
        <v>584</v>
      </c>
      <c r="C1514" s="431" t="s">
        <v>588</v>
      </c>
      <c r="D1514" s="439" t="s">
        <v>1871</v>
      </c>
      <c r="E1514" s="462"/>
    </row>
    <row r="1515" spans="2:5" x14ac:dyDescent="0.2">
      <c r="B1515" s="431" t="s">
        <v>584</v>
      </c>
      <c r="C1515" s="431" t="s">
        <v>588</v>
      </c>
      <c r="D1515" s="439" t="s">
        <v>1872</v>
      </c>
      <c r="E1515" s="462"/>
    </row>
    <row r="1516" spans="2:5" x14ac:dyDescent="0.2">
      <c r="B1516" s="431" t="s">
        <v>584</v>
      </c>
      <c r="C1516" s="431" t="s">
        <v>588</v>
      </c>
      <c r="D1516" s="439" t="s">
        <v>1873</v>
      </c>
      <c r="E1516" s="462"/>
    </row>
    <row r="1517" spans="2:5" x14ac:dyDescent="0.2">
      <c r="B1517" s="431" t="s">
        <v>584</v>
      </c>
      <c r="C1517" s="431" t="s">
        <v>588</v>
      </c>
      <c r="D1517" s="439" t="s">
        <v>1874</v>
      </c>
      <c r="E1517" s="462"/>
    </row>
    <row r="1518" spans="2:5" x14ac:dyDescent="0.2">
      <c r="B1518" s="431" t="s">
        <v>584</v>
      </c>
      <c r="C1518" s="431" t="s">
        <v>588</v>
      </c>
      <c r="D1518" s="439" t="s">
        <v>1875</v>
      </c>
      <c r="E1518" s="462"/>
    </row>
    <row r="1519" spans="2:5" x14ac:dyDescent="0.2">
      <c r="B1519" s="431" t="s">
        <v>584</v>
      </c>
      <c r="C1519" s="431" t="s">
        <v>588</v>
      </c>
      <c r="D1519" s="439" t="s">
        <v>1876</v>
      </c>
      <c r="E1519" s="462"/>
    </row>
    <row r="1520" spans="2:5" x14ac:dyDescent="0.2">
      <c r="B1520" s="431" t="s">
        <v>584</v>
      </c>
      <c r="C1520" s="431" t="s">
        <v>588</v>
      </c>
      <c r="D1520" s="439" t="s">
        <v>1877</v>
      </c>
      <c r="E1520" s="462"/>
    </row>
    <row r="1521" spans="2:5" x14ac:dyDescent="0.2">
      <c r="B1521" s="431" t="s">
        <v>584</v>
      </c>
      <c r="C1521" s="431" t="s">
        <v>588</v>
      </c>
      <c r="D1521" s="439" t="s">
        <v>1878</v>
      </c>
      <c r="E1521" s="462"/>
    </row>
    <row r="1522" spans="2:5" x14ac:dyDescent="0.2">
      <c r="B1522" s="431" t="s">
        <v>584</v>
      </c>
      <c r="C1522" s="431" t="s">
        <v>588</v>
      </c>
      <c r="D1522" s="439" t="s">
        <v>1879</v>
      </c>
      <c r="E1522" s="462"/>
    </row>
    <row r="1523" spans="2:5" x14ac:dyDescent="0.2">
      <c r="B1523" s="431" t="s">
        <v>584</v>
      </c>
      <c r="C1523" s="431" t="s">
        <v>588</v>
      </c>
      <c r="D1523" s="439" t="s">
        <v>1880</v>
      </c>
      <c r="E1523" s="462"/>
    </row>
    <row r="1524" spans="2:5" x14ac:dyDescent="0.2">
      <c r="B1524" s="431" t="s">
        <v>584</v>
      </c>
      <c r="C1524" s="431" t="s">
        <v>588</v>
      </c>
      <c r="D1524" s="439" t="s">
        <v>1881</v>
      </c>
      <c r="E1524" s="462"/>
    </row>
    <row r="1525" spans="2:5" x14ac:dyDescent="0.2">
      <c r="B1525" s="431" t="s">
        <v>584</v>
      </c>
      <c r="C1525" s="431" t="s">
        <v>588</v>
      </c>
      <c r="D1525" s="439" t="s">
        <v>1882</v>
      </c>
      <c r="E1525" s="462"/>
    </row>
    <row r="1526" spans="2:5" x14ac:dyDescent="0.2">
      <c r="B1526" s="431" t="s">
        <v>584</v>
      </c>
      <c r="C1526" s="431" t="s">
        <v>588</v>
      </c>
      <c r="D1526" s="439" t="s">
        <v>1883</v>
      </c>
      <c r="E1526" s="462"/>
    </row>
    <row r="1527" spans="2:5" x14ac:dyDescent="0.2">
      <c r="B1527" s="431" t="s">
        <v>584</v>
      </c>
      <c r="C1527" s="431" t="s">
        <v>588</v>
      </c>
      <c r="D1527" s="439" t="s">
        <v>1884</v>
      </c>
      <c r="E1527" s="462"/>
    </row>
    <row r="1528" spans="2:5" x14ac:dyDescent="0.2">
      <c r="B1528" s="431" t="s">
        <v>584</v>
      </c>
      <c r="C1528" s="431" t="s">
        <v>588</v>
      </c>
      <c r="D1528" s="439" t="s">
        <v>1885</v>
      </c>
      <c r="E1528" s="462"/>
    </row>
    <row r="1529" spans="2:5" x14ac:dyDescent="0.2">
      <c r="B1529" s="431" t="s">
        <v>584</v>
      </c>
      <c r="C1529" s="431" t="s">
        <v>588</v>
      </c>
      <c r="D1529" s="439" t="s">
        <v>1886</v>
      </c>
      <c r="E1529" s="462"/>
    </row>
    <row r="1530" spans="2:5" x14ac:dyDescent="0.2">
      <c r="B1530" s="431" t="s">
        <v>584</v>
      </c>
      <c r="C1530" s="431" t="s">
        <v>588</v>
      </c>
      <c r="D1530" s="439" t="s">
        <v>1887</v>
      </c>
      <c r="E1530" s="462"/>
    </row>
    <row r="1531" spans="2:5" x14ac:dyDescent="0.2">
      <c r="B1531" s="431" t="s">
        <v>584</v>
      </c>
      <c r="C1531" s="431" t="s">
        <v>588</v>
      </c>
      <c r="D1531" s="439" t="s">
        <v>1888</v>
      </c>
      <c r="E1531" s="464"/>
    </row>
    <row r="1532" spans="2:5" x14ac:dyDescent="0.2">
      <c r="B1532" s="431" t="s">
        <v>584</v>
      </c>
      <c r="C1532" s="431" t="s">
        <v>588</v>
      </c>
      <c r="D1532" s="439" t="s">
        <v>1889</v>
      </c>
      <c r="E1532" s="464"/>
    </row>
    <row r="1533" spans="2:5" x14ac:dyDescent="0.2">
      <c r="B1533" s="431" t="s">
        <v>584</v>
      </c>
      <c r="C1533" s="431" t="s">
        <v>588</v>
      </c>
      <c r="D1533" s="439" t="s">
        <v>1890</v>
      </c>
      <c r="E1533" s="464"/>
    </row>
    <row r="1534" spans="2:5" x14ac:dyDescent="0.2">
      <c r="B1534" s="431" t="s">
        <v>584</v>
      </c>
      <c r="C1534" s="431" t="s">
        <v>588</v>
      </c>
      <c r="D1534" s="439" t="s">
        <v>1891</v>
      </c>
      <c r="E1534" s="464"/>
    </row>
    <row r="1535" spans="2:5" x14ac:dyDescent="0.2">
      <c r="B1535" s="431" t="s">
        <v>584</v>
      </c>
      <c r="C1535" s="431" t="s">
        <v>588</v>
      </c>
      <c r="D1535" s="439" t="s">
        <v>1892</v>
      </c>
      <c r="E1535" s="464"/>
    </row>
    <row r="1536" spans="2:5" x14ac:dyDescent="0.2">
      <c r="B1536" s="431" t="s">
        <v>584</v>
      </c>
      <c r="C1536" s="431" t="s">
        <v>588</v>
      </c>
      <c r="D1536" s="439" t="s">
        <v>1893</v>
      </c>
      <c r="E1536" s="464"/>
    </row>
    <row r="1537" spans="2:5" x14ac:dyDescent="0.2">
      <c r="B1537" s="431" t="s">
        <v>584</v>
      </c>
      <c r="C1537" s="431" t="s">
        <v>588</v>
      </c>
      <c r="D1537" s="439" t="s">
        <v>1894</v>
      </c>
      <c r="E1537" s="464"/>
    </row>
    <row r="1538" spans="2:5" x14ac:dyDescent="0.2">
      <c r="B1538" s="431" t="s">
        <v>584</v>
      </c>
      <c r="C1538" s="431" t="s">
        <v>588</v>
      </c>
      <c r="D1538" s="439" t="s">
        <v>1895</v>
      </c>
      <c r="E1538" s="464"/>
    </row>
    <row r="1539" spans="2:5" x14ac:dyDescent="0.2">
      <c r="B1539" s="431" t="s">
        <v>584</v>
      </c>
      <c r="C1539" s="431" t="s">
        <v>588</v>
      </c>
      <c r="D1539" s="439" t="s">
        <v>1896</v>
      </c>
      <c r="E1539" s="464"/>
    </row>
    <row r="1540" spans="2:5" x14ac:dyDescent="0.2">
      <c r="B1540" s="431" t="s">
        <v>584</v>
      </c>
      <c r="C1540" s="431" t="s">
        <v>588</v>
      </c>
      <c r="D1540" s="439" t="s">
        <v>1897</v>
      </c>
      <c r="E1540" s="464"/>
    </row>
    <row r="1541" spans="2:5" x14ac:dyDescent="0.2">
      <c r="B1541" s="431" t="s">
        <v>584</v>
      </c>
      <c r="C1541" s="431" t="s">
        <v>588</v>
      </c>
      <c r="D1541" s="439" t="s">
        <v>1898</v>
      </c>
      <c r="E1541" s="464"/>
    </row>
    <row r="1542" spans="2:5" x14ac:dyDescent="0.2">
      <c r="B1542" s="431" t="s">
        <v>584</v>
      </c>
      <c r="C1542" s="431" t="s">
        <v>588</v>
      </c>
      <c r="D1542" s="439" t="s">
        <v>1899</v>
      </c>
      <c r="E1542" s="464"/>
    </row>
    <row r="1543" spans="2:5" x14ac:dyDescent="0.2">
      <c r="B1543" s="431" t="s">
        <v>584</v>
      </c>
      <c r="C1543" s="431" t="s">
        <v>588</v>
      </c>
      <c r="D1543" s="439" t="s">
        <v>1900</v>
      </c>
      <c r="E1543" s="464"/>
    </row>
    <row r="1544" spans="2:5" x14ac:dyDescent="0.2">
      <c r="B1544" s="431" t="s">
        <v>584</v>
      </c>
      <c r="C1544" s="431" t="s">
        <v>588</v>
      </c>
      <c r="D1544" s="439" t="s">
        <v>1901</v>
      </c>
      <c r="E1544" s="464"/>
    </row>
    <row r="1545" spans="2:5" x14ac:dyDescent="0.2">
      <c r="B1545" s="431" t="s">
        <v>584</v>
      </c>
      <c r="C1545" s="431" t="s">
        <v>588</v>
      </c>
      <c r="D1545" s="439" t="s">
        <v>1902</v>
      </c>
      <c r="E1545" s="464"/>
    </row>
    <row r="1546" spans="2:5" x14ac:dyDescent="0.2">
      <c r="B1546" s="431" t="s">
        <v>584</v>
      </c>
      <c r="C1546" s="431" t="s">
        <v>588</v>
      </c>
      <c r="D1546" s="439" t="s">
        <v>1903</v>
      </c>
      <c r="E1546" s="464"/>
    </row>
    <row r="1547" spans="2:5" x14ac:dyDescent="0.2">
      <c r="B1547" s="431" t="s">
        <v>584</v>
      </c>
      <c r="C1547" s="431" t="s">
        <v>588</v>
      </c>
      <c r="D1547" s="439" t="s">
        <v>1904</v>
      </c>
      <c r="E1547" s="464"/>
    </row>
    <row r="1548" spans="2:5" x14ac:dyDescent="0.2">
      <c r="B1548" s="431" t="s">
        <v>584</v>
      </c>
      <c r="C1548" s="431" t="s">
        <v>588</v>
      </c>
      <c r="D1548" s="439" t="s">
        <v>1905</v>
      </c>
      <c r="E1548" s="464"/>
    </row>
    <row r="1549" spans="2:5" x14ac:dyDescent="0.2">
      <c r="B1549" s="431" t="s">
        <v>584</v>
      </c>
      <c r="C1549" s="431" t="s">
        <v>588</v>
      </c>
      <c r="D1549" s="439" t="s">
        <v>1906</v>
      </c>
      <c r="E1549" s="464"/>
    </row>
    <row r="1550" spans="2:5" x14ac:dyDescent="0.2">
      <c r="B1550" s="431" t="s">
        <v>584</v>
      </c>
      <c r="C1550" s="431" t="s">
        <v>588</v>
      </c>
      <c r="D1550" s="439" t="s">
        <v>1907</v>
      </c>
      <c r="E1550" s="464"/>
    </row>
    <row r="1551" spans="2:5" x14ac:dyDescent="0.2">
      <c r="B1551" s="431" t="s">
        <v>584</v>
      </c>
      <c r="C1551" s="431" t="s">
        <v>588</v>
      </c>
      <c r="D1551" s="439" t="s">
        <v>1908</v>
      </c>
      <c r="E1551" s="464"/>
    </row>
    <row r="1552" spans="2:5" x14ac:dyDescent="0.2">
      <c r="B1552" s="431" t="s">
        <v>584</v>
      </c>
      <c r="C1552" s="431" t="s">
        <v>588</v>
      </c>
      <c r="D1552" s="439" t="s">
        <v>1909</v>
      </c>
      <c r="E1552" s="464"/>
    </row>
    <row r="1553" spans="2:5" x14ac:dyDescent="0.2">
      <c r="B1553" s="431" t="s">
        <v>584</v>
      </c>
      <c r="C1553" s="431" t="s">
        <v>588</v>
      </c>
      <c r="D1553" s="439" t="s">
        <v>1910</v>
      </c>
      <c r="E1553" s="464"/>
    </row>
    <row r="1554" spans="2:5" x14ac:dyDescent="0.2">
      <c r="B1554" s="431" t="s">
        <v>584</v>
      </c>
      <c r="C1554" s="431" t="s">
        <v>588</v>
      </c>
      <c r="D1554" s="439" t="s">
        <v>1911</v>
      </c>
      <c r="E1554" s="464"/>
    </row>
    <row r="1555" spans="2:5" x14ac:dyDescent="0.2">
      <c r="B1555" s="431" t="s">
        <v>584</v>
      </c>
      <c r="C1555" s="431" t="s">
        <v>588</v>
      </c>
      <c r="D1555" s="439" t="s">
        <v>1912</v>
      </c>
      <c r="E1555" s="464"/>
    </row>
    <row r="1556" spans="2:5" x14ac:dyDescent="0.2">
      <c r="B1556" s="431" t="s">
        <v>584</v>
      </c>
      <c r="C1556" s="431" t="s">
        <v>522</v>
      </c>
      <c r="D1556" s="439" t="s">
        <v>1913</v>
      </c>
      <c r="E1556" s="464"/>
    </row>
    <row r="1557" spans="2:5" x14ac:dyDescent="0.2">
      <c r="B1557" s="431" t="s">
        <v>584</v>
      </c>
      <c r="C1557" s="431" t="s">
        <v>522</v>
      </c>
      <c r="D1557" s="439" t="s">
        <v>1914</v>
      </c>
      <c r="E1557" s="464"/>
    </row>
    <row r="1558" spans="2:5" x14ac:dyDescent="0.2">
      <c r="B1558" s="431" t="s">
        <v>584</v>
      </c>
      <c r="C1558" s="431" t="s">
        <v>522</v>
      </c>
      <c r="D1558" s="439" t="s">
        <v>1915</v>
      </c>
      <c r="E1558" s="464"/>
    </row>
    <row r="1559" spans="2:5" x14ac:dyDescent="0.2">
      <c r="B1559" s="431" t="s">
        <v>584</v>
      </c>
      <c r="C1559" s="431" t="s">
        <v>522</v>
      </c>
      <c r="D1559" s="439" t="s">
        <v>1916</v>
      </c>
      <c r="E1559" s="464"/>
    </row>
    <row r="1560" spans="2:5" x14ac:dyDescent="0.2">
      <c r="B1560" s="431" t="s">
        <v>584</v>
      </c>
      <c r="C1560" s="431" t="s">
        <v>522</v>
      </c>
      <c r="D1560" s="439" t="s">
        <v>1917</v>
      </c>
      <c r="E1560" s="464"/>
    </row>
    <row r="1561" spans="2:5" x14ac:dyDescent="0.2">
      <c r="B1561" s="431" t="s">
        <v>584</v>
      </c>
      <c r="C1561" s="431" t="s">
        <v>522</v>
      </c>
      <c r="D1561" s="439" t="s">
        <v>1918</v>
      </c>
      <c r="E1561" s="464"/>
    </row>
    <row r="1562" spans="2:5" x14ac:dyDescent="0.2">
      <c r="B1562" s="431" t="s">
        <v>584</v>
      </c>
      <c r="C1562" s="431" t="s">
        <v>522</v>
      </c>
      <c r="D1562" s="439" t="s">
        <v>1919</v>
      </c>
      <c r="E1562" s="464"/>
    </row>
    <row r="1563" spans="2:5" x14ac:dyDescent="0.2">
      <c r="B1563" s="431" t="s">
        <v>584</v>
      </c>
      <c r="C1563" s="431" t="s">
        <v>522</v>
      </c>
      <c r="D1563" s="439" t="s">
        <v>1920</v>
      </c>
      <c r="E1563" s="464"/>
    </row>
    <row r="1564" spans="2:5" x14ac:dyDescent="0.2">
      <c r="B1564" s="431" t="s">
        <v>584</v>
      </c>
      <c r="C1564" s="431" t="s">
        <v>522</v>
      </c>
      <c r="D1564" s="439" t="s">
        <v>1921</v>
      </c>
      <c r="E1564" s="464"/>
    </row>
    <row r="1565" spans="2:5" x14ac:dyDescent="0.2">
      <c r="B1565" s="431" t="s">
        <v>584</v>
      </c>
      <c r="C1565" s="431" t="s">
        <v>522</v>
      </c>
      <c r="D1565" s="439" t="s">
        <v>1922</v>
      </c>
      <c r="E1565" s="464"/>
    </row>
    <row r="1566" spans="2:5" x14ac:dyDescent="0.2">
      <c r="B1566" s="431" t="s">
        <v>584</v>
      </c>
      <c r="C1566" s="431" t="s">
        <v>522</v>
      </c>
      <c r="D1566" s="439" t="s">
        <v>1923</v>
      </c>
      <c r="E1566" s="464"/>
    </row>
    <row r="1567" spans="2:5" x14ac:dyDescent="0.2">
      <c r="B1567" s="431" t="s">
        <v>584</v>
      </c>
      <c r="C1567" s="431" t="s">
        <v>522</v>
      </c>
      <c r="D1567" s="439" t="s">
        <v>1924</v>
      </c>
      <c r="E1567" s="464"/>
    </row>
    <row r="1568" spans="2:5" x14ac:dyDescent="0.2">
      <c r="B1568" s="431" t="s">
        <v>584</v>
      </c>
      <c r="C1568" s="431" t="s">
        <v>522</v>
      </c>
      <c r="D1568" s="439" t="s">
        <v>1925</v>
      </c>
      <c r="E1568" s="464"/>
    </row>
    <row r="1569" spans="2:5" x14ac:dyDescent="0.2">
      <c r="B1569" s="431" t="s">
        <v>584</v>
      </c>
      <c r="C1569" s="431" t="s">
        <v>522</v>
      </c>
      <c r="D1569" s="439" t="s">
        <v>1926</v>
      </c>
      <c r="E1569" s="464"/>
    </row>
    <row r="1570" spans="2:5" x14ac:dyDescent="0.2">
      <c r="B1570" s="431" t="s">
        <v>584</v>
      </c>
      <c r="C1570" s="431" t="s">
        <v>522</v>
      </c>
      <c r="D1570" s="439" t="s">
        <v>1927</v>
      </c>
      <c r="E1570" s="464"/>
    </row>
    <row r="1571" spans="2:5" x14ac:dyDescent="0.2">
      <c r="B1571" s="431" t="s">
        <v>584</v>
      </c>
      <c r="C1571" s="431" t="s">
        <v>522</v>
      </c>
      <c r="D1571" s="439" t="s">
        <v>1928</v>
      </c>
      <c r="E1571" s="464"/>
    </row>
    <row r="1572" spans="2:5" x14ac:dyDescent="0.2">
      <c r="B1572" s="431" t="s">
        <v>584</v>
      </c>
      <c r="C1572" s="431" t="s">
        <v>522</v>
      </c>
      <c r="D1572" s="439" t="s">
        <v>1929</v>
      </c>
      <c r="E1572" s="464"/>
    </row>
    <row r="1573" spans="2:5" x14ac:dyDescent="0.2">
      <c r="B1573" s="431" t="s">
        <v>584</v>
      </c>
      <c r="C1573" s="431" t="s">
        <v>522</v>
      </c>
      <c r="D1573" s="439" t="s">
        <v>1930</v>
      </c>
      <c r="E1573" s="464"/>
    </row>
    <row r="1574" spans="2:5" x14ac:dyDescent="0.2">
      <c r="B1574" s="431" t="s">
        <v>584</v>
      </c>
      <c r="C1574" s="431" t="s">
        <v>522</v>
      </c>
      <c r="D1574" s="439" t="s">
        <v>1931</v>
      </c>
      <c r="E1574" s="464"/>
    </row>
    <row r="1575" spans="2:5" x14ac:dyDescent="0.2">
      <c r="B1575" s="431" t="s">
        <v>584</v>
      </c>
      <c r="C1575" s="431" t="s">
        <v>522</v>
      </c>
      <c r="D1575" s="439" t="s">
        <v>1932</v>
      </c>
      <c r="E1575" s="464"/>
    </row>
    <row r="1576" spans="2:5" x14ac:dyDescent="0.2">
      <c r="B1576" s="431" t="s">
        <v>584</v>
      </c>
      <c r="C1576" s="431" t="s">
        <v>522</v>
      </c>
      <c r="D1576" s="439" t="s">
        <v>1933</v>
      </c>
      <c r="E1576" s="464"/>
    </row>
    <row r="1577" spans="2:5" x14ac:dyDescent="0.2">
      <c r="B1577" s="431" t="s">
        <v>584</v>
      </c>
      <c r="C1577" s="431" t="s">
        <v>522</v>
      </c>
      <c r="D1577" s="439" t="s">
        <v>1934</v>
      </c>
      <c r="E1577" s="464"/>
    </row>
    <row r="1578" spans="2:5" x14ac:dyDescent="0.2">
      <c r="B1578" s="431" t="s">
        <v>584</v>
      </c>
      <c r="C1578" s="431" t="s">
        <v>522</v>
      </c>
      <c r="D1578" s="439" t="s">
        <v>1935</v>
      </c>
      <c r="E1578" s="464"/>
    </row>
    <row r="1579" spans="2:5" x14ac:dyDescent="0.2">
      <c r="B1579" s="431" t="s">
        <v>584</v>
      </c>
      <c r="C1579" s="431" t="s">
        <v>522</v>
      </c>
      <c r="D1579" s="439" t="s">
        <v>1936</v>
      </c>
      <c r="E1579" s="464"/>
    </row>
    <row r="1580" spans="2:5" x14ac:dyDescent="0.2">
      <c r="B1580" s="431" t="s">
        <v>584</v>
      </c>
      <c r="C1580" s="431" t="s">
        <v>522</v>
      </c>
      <c r="D1580" s="439" t="s">
        <v>1937</v>
      </c>
      <c r="E1580" s="464"/>
    </row>
    <row r="1581" spans="2:5" x14ac:dyDescent="0.2">
      <c r="B1581" s="431" t="s">
        <v>584</v>
      </c>
      <c r="C1581" s="431" t="s">
        <v>588</v>
      </c>
      <c r="D1581" s="439" t="s">
        <v>1938</v>
      </c>
      <c r="E1581" s="464"/>
    </row>
    <row r="1582" spans="2:5" x14ac:dyDescent="0.2">
      <c r="B1582" s="431" t="s">
        <v>584</v>
      </c>
      <c r="C1582" s="431" t="s">
        <v>588</v>
      </c>
      <c r="D1582" s="439" t="s">
        <v>1939</v>
      </c>
      <c r="E1582" s="464"/>
    </row>
    <row r="1583" spans="2:5" x14ac:dyDescent="0.2">
      <c r="B1583" s="431" t="s">
        <v>584</v>
      </c>
      <c r="C1583" s="431" t="s">
        <v>588</v>
      </c>
      <c r="D1583" s="439" t="s">
        <v>1940</v>
      </c>
      <c r="E1583" s="464"/>
    </row>
    <row r="1584" spans="2:5" x14ac:dyDescent="0.2">
      <c r="B1584" s="431" t="s">
        <v>584</v>
      </c>
      <c r="C1584" s="431" t="s">
        <v>588</v>
      </c>
      <c r="D1584" s="439" t="s">
        <v>1941</v>
      </c>
      <c r="E1584" s="464"/>
    </row>
    <row r="1585" spans="2:5" x14ac:dyDescent="0.2">
      <c r="B1585" s="431" t="s">
        <v>584</v>
      </c>
      <c r="C1585" s="431" t="s">
        <v>588</v>
      </c>
      <c r="D1585" s="439" t="s">
        <v>1942</v>
      </c>
      <c r="E1585" s="464"/>
    </row>
    <row r="1586" spans="2:5" x14ac:dyDescent="0.2">
      <c r="B1586" s="431" t="s">
        <v>584</v>
      </c>
      <c r="C1586" s="431" t="s">
        <v>588</v>
      </c>
      <c r="D1586" s="439" t="s">
        <v>1943</v>
      </c>
      <c r="E1586" s="464"/>
    </row>
    <row r="1587" spans="2:5" x14ac:dyDescent="0.2">
      <c r="B1587" s="431" t="s">
        <v>584</v>
      </c>
      <c r="C1587" s="431" t="s">
        <v>588</v>
      </c>
      <c r="D1587" s="439" t="s">
        <v>1944</v>
      </c>
      <c r="E1587" s="464"/>
    </row>
    <row r="1588" spans="2:5" x14ac:dyDescent="0.2">
      <c r="B1588" s="431" t="s">
        <v>584</v>
      </c>
      <c r="C1588" s="431" t="s">
        <v>588</v>
      </c>
      <c r="D1588" s="439" t="s">
        <v>1945</v>
      </c>
      <c r="E1588" s="464"/>
    </row>
    <row r="1589" spans="2:5" x14ac:dyDescent="0.2">
      <c r="B1589" s="431" t="s">
        <v>584</v>
      </c>
      <c r="C1589" s="431" t="s">
        <v>588</v>
      </c>
      <c r="D1589" s="439" t="s">
        <v>1946</v>
      </c>
      <c r="E1589" s="464"/>
    </row>
    <row r="1590" spans="2:5" x14ac:dyDescent="0.2">
      <c r="B1590" s="431" t="s">
        <v>584</v>
      </c>
      <c r="C1590" s="431" t="s">
        <v>588</v>
      </c>
      <c r="D1590" s="439" t="s">
        <v>1947</v>
      </c>
      <c r="E1590" s="464"/>
    </row>
    <row r="1591" spans="2:5" x14ac:dyDescent="0.2">
      <c r="B1591" s="431" t="s">
        <v>584</v>
      </c>
      <c r="C1591" s="431" t="s">
        <v>588</v>
      </c>
      <c r="D1591" s="439" t="s">
        <v>1948</v>
      </c>
      <c r="E1591" s="464"/>
    </row>
    <row r="1592" spans="2:5" x14ac:dyDescent="0.2">
      <c r="B1592" s="431" t="s">
        <v>584</v>
      </c>
      <c r="C1592" s="431" t="s">
        <v>588</v>
      </c>
      <c r="D1592" s="439" t="s">
        <v>1949</v>
      </c>
      <c r="E1592" s="464"/>
    </row>
    <row r="1593" spans="2:5" x14ac:dyDescent="0.2">
      <c r="B1593" s="431" t="s">
        <v>584</v>
      </c>
      <c r="C1593" s="431" t="s">
        <v>588</v>
      </c>
      <c r="D1593" s="439" t="s">
        <v>1950</v>
      </c>
      <c r="E1593" s="464"/>
    </row>
    <row r="1594" spans="2:5" x14ac:dyDescent="0.2">
      <c r="B1594" s="431" t="s">
        <v>584</v>
      </c>
      <c r="C1594" s="431" t="s">
        <v>588</v>
      </c>
      <c r="D1594" s="439" t="s">
        <v>1951</v>
      </c>
      <c r="E1594" s="464"/>
    </row>
    <row r="1595" spans="2:5" x14ac:dyDescent="0.2">
      <c r="B1595" s="431" t="s">
        <v>584</v>
      </c>
      <c r="C1595" s="431" t="s">
        <v>588</v>
      </c>
      <c r="D1595" s="439" t="s">
        <v>1952</v>
      </c>
      <c r="E1595" s="464"/>
    </row>
    <row r="1596" spans="2:5" x14ac:dyDescent="0.2">
      <c r="B1596" s="431" t="s">
        <v>584</v>
      </c>
      <c r="C1596" s="431" t="s">
        <v>588</v>
      </c>
      <c r="D1596" s="439" t="s">
        <v>1953</v>
      </c>
      <c r="E1596" s="464"/>
    </row>
    <row r="1597" spans="2:5" x14ac:dyDescent="0.2">
      <c r="B1597" s="431" t="s">
        <v>584</v>
      </c>
      <c r="C1597" s="431" t="s">
        <v>588</v>
      </c>
      <c r="D1597" s="439" t="s">
        <v>1954</v>
      </c>
      <c r="E1597" s="464"/>
    </row>
    <row r="1598" spans="2:5" x14ac:dyDescent="0.2">
      <c r="B1598" s="431" t="s">
        <v>584</v>
      </c>
      <c r="C1598" s="431" t="s">
        <v>588</v>
      </c>
      <c r="D1598" s="439" t="s">
        <v>1955</v>
      </c>
      <c r="E1598" s="464"/>
    </row>
    <row r="1599" spans="2:5" x14ac:dyDescent="0.2">
      <c r="B1599" s="431" t="s">
        <v>584</v>
      </c>
      <c r="C1599" s="431" t="s">
        <v>588</v>
      </c>
      <c r="D1599" s="439" t="s">
        <v>1956</v>
      </c>
      <c r="E1599" s="464"/>
    </row>
    <row r="1600" spans="2:5" x14ac:dyDescent="0.2">
      <c r="B1600" s="431" t="s">
        <v>584</v>
      </c>
      <c r="C1600" s="431" t="s">
        <v>588</v>
      </c>
      <c r="D1600" s="439" t="s">
        <v>1957</v>
      </c>
      <c r="E1600" s="464"/>
    </row>
    <row r="1601" spans="2:5" x14ac:dyDescent="0.2">
      <c r="B1601" s="431" t="s">
        <v>584</v>
      </c>
      <c r="C1601" s="431" t="s">
        <v>588</v>
      </c>
      <c r="D1601" s="439" t="s">
        <v>1958</v>
      </c>
      <c r="E1601" s="464"/>
    </row>
    <row r="1602" spans="2:5" x14ac:dyDescent="0.2">
      <c r="B1602" s="431" t="s">
        <v>584</v>
      </c>
      <c r="C1602" s="431" t="s">
        <v>588</v>
      </c>
      <c r="D1602" s="439" t="s">
        <v>1959</v>
      </c>
      <c r="E1602" s="464"/>
    </row>
    <row r="1603" spans="2:5" x14ac:dyDescent="0.2">
      <c r="B1603" s="431" t="s">
        <v>584</v>
      </c>
      <c r="C1603" s="431" t="s">
        <v>588</v>
      </c>
      <c r="D1603" s="439" t="s">
        <v>1960</v>
      </c>
      <c r="E1603" s="464"/>
    </row>
    <row r="1604" spans="2:5" x14ac:dyDescent="0.2">
      <c r="B1604" s="431" t="s">
        <v>584</v>
      </c>
      <c r="C1604" s="431" t="s">
        <v>588</v>
      </c>
      <c r="D1604" s="439" t="s">
        <v>1961</v>
      </c>
      <c r="E1604" s="464"/>
    </row>
    <row r="1605" spans="2:5" x14ac:dyDescent="0.2">
      <c r="B1605" s="431" t="s">
        <v>584</v>
      </c>
      <c r="C1605" s="431" t="s">
        <v>588</v>
      </c>
      <c r="D1605" s="439" t="s">
        <v>1962</v>
      </c>
      <c r="E1605" s="464"/>
    </row>
    <row r="1606" spans="2:5" x14ac:dyDescent="0.2">
      <c r="B1606" s="431" t="s">
        <v>584</v>
      </c>
      <c r="C1606" s="431" t="s">
        <v>588</v>
      </c>
      <c r="D1606" s="439" t="s">
        <v>2112</v>
      </c>
      <c r="E1606" s="456"/>
    </row>
    <row r="1607" spans="2:5" x14ac:dyDescent="0.2">
      <c r="B1607" s="431" t="s">
        <v>584</v>
      </c>
      <c r="C1607" s="431" t="s">
        <v>588</v>
      </c>
      <c r="D1607" s="439" t="s">
        <v>2113</v>
      </c>
      <c r="E1607" s="456"/>
    </row>
    <row r="1608" spans="2:5" x14ac:dyDescent="0.2">
      <c r="B1608" s="431" t="s">
        <v>584</v>
      </c>
      <c r="C1608" s="431" t="s">
        <v>588</v>
      </c>
      <c r="D1608" s="439" t="s">
        <v>1963</v>
      </c>
      <c r="E1608" s="462"/>
    </row>
    <row r="1609" spans="2:5" x14ac:dyDescent="0.2">
      <c r="B1609" s="431" t="s">
        <v>584</v>
      </c>
      <c r="C1609" s="431" t="s">
        <v>588</v>
      </c>
      <c r="D1609" s="439" t="s">
        <v>1964</v>
      </c>
      <c r="E1609" s="462"/>
    </row>
    <row r="1610" spans="2:5" x14ac:dyDescent="0.2">
      <c r="B1610" s="431" t="s">
        <v>584</v>
      </c>
      <c r="C1610" s="431" t="s">
        <v>588</v>
      </c>
      <c r="D1610" s="439" t="s">
        <v>1965</v>
      </c>
      <c r="E1610" s="462"/>
    </row>
    <row r="1611" spans="2:5" x14ac:dyDescent="0.2">
      <c r="B1611" s="431" t="s">
        <v>584</v>
      </c>
      <c r="C1611" s="431" t="s">
        <v>588</v>
      </c>
      <c r="D1611" s="439" t="s">
        <v>1966</v>
      </c>
      <c r="E1611" s="462"/>
    </row>
    <row r="1612" spans="2:5" x14ac:dyDescent="0.2">
      <c r="B1612" s="431" t="s">
        <v>584</v>
      </c>
      <c r="C1612" s="431" t="s">
        <v>588</v>
      </c>
      <c r="D1612" s="439" t="s">
        <v>1967</v>
      </c>
      <c r="E1612" s="462"/>
    </row>
    <row r="1613" spans="2:5" x14ac:dyDescent="0.2">
      <c r="B1613" s="431" t="s">
        <v>584</v>
      </c>
      <c r="C1613" s="431" t="s">
        <v>588</v>
      </c>
      <c r="D1613" s="439" t="s">
        <v>1968</v>
      </c>
      <c r="E1613" s="462"/>
    </row>
    <row r="1614" spans="2:5" x14ac:dyDescent="0.2">
      <c r="B1614" s="431" t="s">
        <v>584</v>
      </c>
      <c r="C1614" s="431" t="s">
        <v>588</v>
      </c>
      <c r="D1614" s="439" t="s">
        <v>1969</v>
      </c>
      <c r="E1614" s="462"/>
    </row>
    <row r="1615" spans="2:5" x14ac:dyDescent="0.2">
      <c r="B1615" s="431" t="s">
        <v>584</v>
      </c>
      <c r="C1615" s="431" t="s">
        <v>588</v>
      </c>
      <c r="D1615" s="439" t="s">
        <v>1970</v>
      </c>
      <c r="E1615" s="462"/>
    </row>
    <row r="1616" spans="2:5" x14ac:dyDescent="0.2">
      <c r="B1616" s="431" t="s">
        <v>584</v>
      </c>
      <c r="C1616" s="431" t="s">
        <v>588</v>
      </c>
      <c r="D1616" s="439" t="s">
        <v>1971</v>
      </c>
      <c r="E1616" s="462"/>
    </row>
    <row r="1617" spans="2:5" x14ac:dyDescent="0.2">
      <c r="B1617" s="431" t="s">
        <v>584</v>
      </c>
      <c r="C1617" s="431" t="s">
        <v>588</v>
      </c>
      <c r="D1617" s="439" t="s">
        <v>1972</v>
      </c>
      <c r="E1617" s="462"/>
    </row>
    <row r="1618" spans="2:5" x14ac:dyDescent="0.2">
      <c r="B1618" s="431" t="s">
        <v>584</v>
      </c>
      <c r="C1618" s="431" t="s">
        <v>588</v>
      </c>
      <c r="D1618" s="439" t="s">
        <v>1973</v>
      </c>
      <c r="E1618" s="462"/>
    </row>
    <row r="1619" spans="2:5" x14ac:dyDescent="0.2">
      <c r="B1619" s="431" t="s">
        <v>584</v>
      </c>
      <c r="C1619" s="431" t="s">
        <v>588</v>
      </c>
      <c r="D1619" s="439" t="s">
        <v>1974</v>
      </c>
      <c r="E1619" s="462"/>
    </row>
    <row r="1620" spans="2:5" x14ac:dyDescent="0.2">
      <c r="B1620" s="431" t="s">
        <v>584</v>
      </c>
      <c r="C1620" s="431" t="s">
        <v>588</v>
      </c>
      <c r="D1620" s="439" t="s">
        <v>1975</v>
      </c>
      <c r="E1620" s="462"/>
    </row>
    <row r="1621" spans="2:5" x14ac:dyDescent="0.2">
      <c r="B1621" s="431" t="s">
        <v>584</v>
      </c>
      <c r="C1621" s="431" t="s">
        <v>588</v>
      </c>
      <c r="D1621" s="439" t="s">
        <v>1976</v>
      </c>
      <c r="E1621" s="462"/>
    </row>
    <row r="1622" spans="2:5" x14ac:dyDescent="0.2">
      <c r="B1622" s="431" t="s">
        <v>584</v>
      </c>
      <c r="C1622" s="431" t="s">
        <v>588</v>
      </c>
      <c r="D1622" s="439" t="s">
        <v>1977</v>
      </c>
      <c r="E1622" s="462"/>
    </row>
    <row r="1623" spans="2:5" x14ac:dyDescent="0.2">
      <c r="B1623" s="431" t="s">
        <v>584</v>
      </c>
      <c r="C1623" s="431" t="s">
        <v>588</v>
      </c>
      <c r="D1623" s="439" t="s">
        <v>1978</v>
      </c>
      <c r="E1623" s="462"/>
    </row>
    <row r="1624" spans="2:5" x14ac:dyDescent="0.2">
      <c r="B1624" s="431" t="s">
        <v>584</v>
      </c>
      <c r="C1624" s="431" t="s">
        <v>588</v>
      </c>
      <c r="D1624" s="439" t="s">
        <v>1979</v>
      </c>
      <c r="E1624" s="462"/>
    </row>
    <row r="1625" spans="2:5" x14ac:dyDescent="0.2">
      <c r="B1625" s="431" t="s">
        <v>584</v>
      </c>
      <c r="C1625" s="431" t="s">
        <v>588</v>
      </c>
      <c r="D1625" s="439" t="s">
        <v>1980</v>
      </c>
      <c r="E1625" s="462"/>
    </row>
    <row r="1626" spans="2:5" x14ac:dyDescent="0.2">
      <c r="B1626" s="431" t="s">
        <v>584</v>
      </c>
      <c r="C1626" s="431" t="s">
        <v>588</v>
      </c>
      <c r="D1626" s="439" t="s">
        <v>1981</v>
      </c>
      <c r="E1626" s="462"/>
    </row>
    <row r="1627" spans="2:5" x14ac:dyDescent="0.2">
      <c r="B1627" s="431" t="s">
        <v>584</v>
      </c>
      <c r="C1627" s="431" t="s">
        <v>588</v>
      </c>
      <c r="D1627" s="439" t="s">
        <v>1982</v>
      </c>
      <c r="E1627" s="462"/>
    </row>
    <row r="1628" spans="2:5" x14ac:dyDescent="0.2">
      <c r="B1628" s="431" t="s">
        <v>584</v>
      </c>
      <c r="C1628" s="431" t="s">
        <v>588</v>
      </c>
      <c r="D1628" s="439" t="s">
        <v>1983</v>
      </c>
      <c r="E1628" s="462"/>
    </row>
    <row r="1629" spans="2:5" x14ac:dyDescent="0.2">
      <c r="B1629" s="431" t="s">
        <v>584</v>
      </c>
      <c r="C1629" s="431" t="s">
        <v>588</v>
      </c>
      <c r="D1629" s="439" t="s">
        <v>1984</v>
      </c>
      <c r="E1629" s="462"/>
    </row>
    <row r="1630" spans="2:5" x14ac:dyDescent="0.2">
      <c r="B1630" s="431" t="s">
        <v>584</v>
      </c>
      <c r="C1630" s="431" t="s">
        <v>588</v>
      </c>
      <c r="D1630" s="439" t="s">
        <v>1985</v>
      </c>
      <c r="E1630" s="462"/>
    </row>
    <row r="1631" spans="2:5" x14ac:dyDescent="0.2">
      <c r="B1631" s="431" t="s">
        <v>584</v>
      </c>
      <c r="C1631" s="431" t="s">
        <v>588</v>
      </c>
      <c r="D1631" s="439" t="s">
        <v>1986</v>
      </c>
      <c r="E1631" s="462"/>
    </row>
    <row r="1632" spans="2:5" x14ac:dyDescent="0.2">
      <c r="B1632" s="431" t="s">
        <v>584</v>
      </c>
      <c r="C1632" s="431" t="s">
        <v>588</v>
      </c>
      <c r="D1632" s="439" t="s">
        <v>1987</v>
      </c>
      <c r="E1632" s="462"/>
    </row>
    <row r="1633" spans="2:5" x14ac:dyDescent="0.2">
      <c r="B1633" s="431" t="s">
        <v>584</v>
      </c>
      <c r="C1633" s="431" t="s">
        <v>588</v>
      </c>
      <c r="D1633" s="439" t="s">
        <v>1988</v>
      </c>
      <c r="E1633" s="464"/>
    </row>
    <row r="1634" spans="2:5" x14ac:dyDescent="0.2">
      <c r="B1634" s="431" t="s">
        <v>584</v>
      </c>
      <c r="C1634" s="431" t="s">
        <v>588</v>
      </c>
      <c r="D1634" s="439" t="s">
        <v>1989</v>
      </c>
      <c r="E1634" s="464"/>
    </row>
    <row r="1635" spans="2:5" x14ac:dyDescent="0.2">
      <c r="B1635" s="431" t="s">
        <v>584</v>
      </c>
      <c r="C1635" s="431" t="s">
        <v>588</v>
      </c>
      <c r="D1635" s="439" t="s">
        <v>1990</v>
      </c>
      <c r="E1635" s="464"/>
    </row>
    <row r="1636" spans="2:5" x14ac:dyDescent="0.2">
      <c r="B1636" s="431" t="s">
        <v>584</v>
      </c>
      <c r="C1636" s="431" t="s">
        <v>588</v>
      </c>
      <c r="D1636" s="439" t="s">
        <v>1991</v>
      </c>
      <c r="E1636" s="464"/>
    </row>
    <row r="1637" spans="2:5" x14ac:dyDescent="0.2">
      <c r="B1637" s="431" t="s">
        <v>584</v>
      </c>
      <c r="C1637" s="431" t="s">
        <v>588</v>
      </c>
      <c r="D1637" s="439" t="s">
        <v>1992</v>
      </c>
      <c r="E1637" s="464"/>
    </row>
    <row r="1638" spans="2:5" x14ac:dyDescent="0.2">
      <c r="B1638" s="431" t="s">
        <v>584</v>
      </c>
      <c r="C1638" s="431" t="s">
        <v>588</v>
      </c>
      <c r="D1638" s="439" t="s">
        <v>1993</v>
      </c>
      <c r="E1638" s="464"/>
    </row>
    <row r="1639" spans="2:5" x14ac:dyDescent="0.2">
      <c r="B1639" s="431" t="s">
        <v>584</v>
      </c>
      <c r="C1639" s="431" t="s">
        <v>588</v>
      </c>
      <c r="D1639" s="439" t="s">
        <v>1994</v>
      </c>
      <c r="E1639" s="464"/>
    </row>
    <row r="1640" spans="2:5" x14ac:dyDescent="0.2">
      <c r="B1640" s="431" t="s">
        <v>584</v>
      </c>
      <c r="C1640" s="431" t="s">
        <v>588</v>
      </c>
      <c r="D1640" s="439" t="s">
        <v>1995</v>
      </c>
      <c r="E1640" s="464"/>
    </row>
    <row r="1641" spans="2:5" x14ac:dyDescent="0.2">
      <c r="B1641" s="431" t="s">
        <v>584</v>
      </c>
      <c r="C1641" s="431" t="s">
        <v>588</v>
      </c>
      <c r="D1641" s="439" t="s">
        <v>1996</v>
      </c>
      <c r="E1641" s="464"/>
    </row>
    <row r="1642" spans="2:5" x14ac:dyDescent="0.2">
      <c r="B1642" s="431" t="s">
        <v>584</v>
      </c>
      <c r="C1642" s="431" t="s">
        <v>588</v>
      </c>
      <c r="D1642" s="439" t="s">
        <v>1997</v>
      </c>
      <c r="E1642" s="464"/>
    </row>
    <row r="1643" spans="2:5" x14ac:dyDescent="0.2">
      <c r="B1643" s="431" t="s">
        <v>584</v>
      </c>
      <c r="C1643" s="431" t="s">
        <v>588</v>
      </c>
      <c r="D1643" s="439" t="s">
        <v>1998</v>
      </c>
      <c r="E1643" s="464"/>
    </row>
    <row r="1644" spans="2:5" x14ac:dyDescent="0.2">
      <c r="B1644" s="431" t="s">
        <v>584</v>
      </c>
      <c r="C1644" s="431" t="s">
        <v>588</v>
      </c>
      <c r="D1644" s="439" t="s">
        <v>1999</v>
      </c>
      <c r="E1644" s="464"/>
    </row>
    <row r="1645" spans="2:5" x14ac:dyDescent="0.2">
      <c r="B1645" s="431" t="s">
        <v>584</v>
      </c>
      <c r="C1645" s="431" t="s">
        <v>588</v>
      </c>
      <c r="D1645" s="439" t="s">
        <v>2000</v>
      </c>
      <c r="E1645" s="464"/>
    </row>
    <row r="1646" spans="2:5" x14ac:dyDescent="0.2">
      <c r="B1646" s="431" t="s">
        <v>584</v>
      </c>
      <c r="C1646" s="431" t="s">
        <v>588</v>
      </c>
      <c r="D1646" s="439" t="s">
        <v>2001</v>
      </c>
      <c r="E1646" s="464"/>
    </row>
    <row r="1647" spans="2:5" x14ac:dyDescent="0.2">
      <c r="B1647" s="431" t="s">
        <v>584</v>
      </c>
      <c r="C1647" s="431" t="s">
        <v>588</v>
      </c>
      <c r="D1647" s="439" t="s">
        <v>2002</v>
      </c>
      <c r="E1647" s="464"/>
    </row>
    <row r="1648" spans="2:5" x14ac:dyDescent="0.2">
      <c r="B1648" s="431" t="s">
        <v>584</v>
      </c>
      <c r="C1648" s="431" t="s">
        <v>588</v>
      </c>
      <c r="D1648" s="439" t="s">
        <v>2003</v>
      </c>
      <c r="E1648" s="464"/>
    </row>
    <row r="1649" spans="2:5" x14ac:dyDescent="0.2">
      <c r="B1649" s="431" t="s">
        <v>584</v>
      </c>
      <c r="C1649" s="431" t="s">
        <v>588</v>
      </c>
      <c r="D1649" s="439" t="s">
        <v>2004</v>
      </c>
      <c r="E1649" s="464"/>
    </row>
    <row r="1650" spans="2:5" x14ac:dyDescent="0.2">
      <c r="B1650" s="431" t="s">
        <v>584</v>
      </c>
      <c r="C1650" s="431" t="s">
        <v>588</v>
      </c>
      <c r="D1650" s="439" t="s">
        <v>2005</v>
      </c>
      <c r="E1650" s="464"/>
    </row>
    <row r="1651" spans="2:5" x14ac:dyDescent="0.2">
      <c r="B1651" s="431" t="s">
        <v>584</v>
      </c>
      <c r="C1651" s="431" t="s">
        <v>588</v>
      </c>
      <c r="D1651" s="439" t="s">
        <v>2006</v>
      </c>
      <c r="E1651" s="464"/>
    </row>
    <row r="1652" spans="2:5" x14ac:dyDescent="0.2">
      <c r="B1652" s="431" t="s">
        <v>584</v>
      </c>
      <c r="C1652" s="431" t="s">
        <v>588</v>
      </c>
      <c r="D1652" s="439" t="s">
        <v>2007</v>
      </c>
      <c r="E1652" s="464"/>
    </row>
    <row r="1653" spans="2:5" x14ac:dyDescent="0.2">
      <c r="B1653" s="431" t="s">
        <v>584</v>
      </c>
      <c r="C1653" s="431" t="s">
        <v>588</v>
      </c>
      <c r="D1653" s="439" t="s">
        <v>2008</v>
      </c>
      <c r="E1653" s="464"/>
    </row>
    <row r="1654" spans="2:5" x14ac:dyDescent="0.2">
      <c r="B1654" s="431" t="s">
        <v>584</v>
      </c>
      <c r="C1654" s="431" t="s">
        <v>588</v>
      </c>
      <c r="D1654" s="439" t="s">
        <v>2009</v>
      </c>
      <c r="E1654" s="464"/>
    </row>
    <row r="1655" spans="2:5" x14ac:dyDescent="0.2">
      <c r="B1655" s="431" t="s">
        <v>584</v>
      </c>
      <c r="C1655" s="431" t="s">
        <v>588</v>
      </c>
      <c r="D1655" s="439" t="s">
        <v>2010</v>
      </c>
      <c r="E1655" s="464"/>
    </row>
    <row r="1656" spans="2:5" x14ac:dyDescent="0.2">
      <c r="B1656" s="431" t="s">
        <v>584</v>
      </c>
      <c r="C1656" s="431" t="s">
        <v>588</v>
      </c>
      <c r="D1656" s="439" t="s">
        <v>2011</v>
      </c>
      <c r="E1656" s="464"/>
    </row>
    <row r="1657" spans="2:5" x14ac:dyDescent="0.2">
      <c r="B1657" s="431" t="s">
        <v>584</v>
      </c>
      <c r="C1657" s="431" t="s">
        <v>588</v>
      </c>
      <c r="D1657" s="439" t="s">
        <v>2012</v>
      </c>
      <c r="E1657" s="464"/>
    </row>
    <row r="1658" spans="2:5" x14ac:dyDescent="0.2">
      <c r="B1658" s="431" t="s">
        <v>584</v>
      </c>
      <c r="C1658" s="431" t="s">
        <v>522</v>
      </c>
      <c r="D1658" s="439" t="s">
        <v>2013</v>
      </c>
      <c r="E1658" s="464"/>
    </row>
    <row r="1659" spans="2:5" x14ac:dyDescent="0.2">
      <c r="B1659" s="431" t="s">
        <v>584</v>
      </c>
      <c r="C1659" s="431" t="s">
        <v>522</v>
      </c>
      <c r="D1659" s="439" t="s">
        <v>2014</v>
      </c>
      <c r="E1659" s="464"/>
    </row>
    <row r="1660" spans="2:5" x14ac:dyDescent="0.2">
      <c r="B1660" s="431" t="s">
        <v>584</v>
      </c>
      <c r="C1660" s="431" t="s">
        <v>522</v>
      </c>
      <c r="D1660" s="439" t="s">
        <v>2015</v>
      </c>
      <c r="E1660" s="464"/>
    </row>
    <row r="1661" spans="2:5" x14ac:dyDescent="0.2">
      <c r="B1661" s="431" t="s">
        <v>584</v>
      </c>
      <c r="C1661" s="431" t="s">
        <v>522</v>
      </c>
      <c r="D1661" s="439" t="s">
        <v>2016</v>
      </c>
      <c r="E1661" s="464"/>
    </row>
    <row r="1662" spans="2:5" x14ac:dyDescent="0.2">
      <c r="B1662" s="431" t="s">
        <v>584</v>
      </c>
      <c r="C1662" s="431" t="s">
        <v>522</v>
      </c>
      <c r="D1662" s="439" t="s">
        <v>2017</v>
      </c>
      <c r="E1662" s="464"/>
    </row>
    <row r="1663" spans="2:5" x14ac:dyDescent="0.2">
      <c r="B1663" s="431" t="s">
        <v>584</v>
      </c>
      <c r="C1663" s="431" t="s">
        <v>522</v>
      </c>
      <c r="D1663" s="439" t="s">
        <v>2018</v>
      </c>
      <c r="E1663" s="464"/>
    </row>
    <row r="1664" spans="2:5" x14ac:dyDescent="0.2">
      <c r="B1664" s="431" t="s">
        <v>584</v>
      </c>
      <c r="C1664" s="431" t="s">
        <v>522</v>
      </c>
      <c r="D1664" s="439" t="s">
        <v>2019</v>
      </c>
      <c r="E1664" s="464"/>
    </row>
    <row r="1665" spans="2:5" x14ac:dyDescent="0.2">
      <c r="B1665" s="431" t="s">
        <v>584</v>
      </c>
      <c r="C1665" s="431" t="s">
        <v>522</v>
      </c>
      <c r="D1665" s="439" t="s">
        <v>2020</v>
      </c>
      <c r="E1665" s="464"/>
    </row>
    <row r="1666" spans="2:5" x14ac:dyDescent="0.2">
      <c r="B1666" s="431" t="s">
        <v>584</v>
      </c>
      <c r="C1666" s="431" t="s">
        <v>522</v>
      </c>
      <c r="D1666" s="439" t="s">
        <v>2021</v>
      </c>
      <c r="E1666" s="464"/>
    </row>
    <row r="1667" spans="2:5" x14ac:dyDescent="0.2">
      <c r="B1667" s="431" t="s">
        <v>584</v>
      </c>
      <c r="C1667" s="431" t="s">
        <v>522</v>
      </c>
      <c r="D1667" s="439" t="s">
        <v>2022</v>
      </c>
      <c r="E1667" s="464"/>
    </row>
    <row r="1668" spans="2:5" x14ac:dyDescent="0.2">
      <c r="B1668" s="431" t="s">
        <v>584</v>
      </c>
      <c r="C1668" s="431" t="s">
        <v>522</v>
      </c>
      <c r="D1668" s="439" t="s">
        <v>2023</v>
      </c>
      <c r="E1668" s="464"/>
    </row>
    <row r="1669" spans="2:5" x14ac:dyDescent="0.2">
      <c r="B1669" s="431" t="s">
        <v>584</v>
      </c>
      <c r="C1669" s="431" t="s">
        <v>522</v>
      </c>
      <c r="D1669" s="439" t="s">
        <v>2024</v>
      </c>
      <c r="E1669" s="464"/>
    </row>
    <row r="1670" spans="2:5" x14ac:dyDescent="0.2">
      <c r="B1670" s="431" t="s">
        <v>584</v>
      </c>
      <c r="C1670" s="431" t="s">
        <v>522</v>
      </c>
      <c r="D1670" s="439" t="s">
        <v>2025</v>
      </c>
      <c r="E1670" s="464"/>
    </row>
    <row r="1671" spans="2:5" x14ac:dyDescent="0.2">
      <c r="B1671" s="431" t="s">
        <v>584</v>
      </c>
      <c r="C1671" s="431" t="s">
        <v>522</v>
      </c>
      <c r="D1671" s="439" t="s">
        <v>2026</v>
      </c>
      <c r="E1671" s="464"/>
    </row>
    <row r="1672" spans="2:5" x14ac:dyDescent="0.2">
      <c r="B1672" s="431" t="s">
        <v>584</v>
      </c>
      <c r="C1672" s="431" t="s">
        <v>522</v>
      </c>
      <c r="D1672" s="439" t="s">
        <v>2027</v>
      </c>
      <c r="E1672" s="464"/>
    </row>
    <row r="1673" spans="2:5" x14ac:dyDescent="0.2">
      <c r="B1673" s="431" t="s">
        <v>584</v>
      </c>
      <c r="C1673" s="431" t="s">
        <v>522</v>
      </c>
      <c r="D1673" s="439" t="s">
        <v>2028</v>
      </c>
      <c r="E1673" s="464"/>
    </row>
    <row r="1674" spans="2:5" x14ac:dyDescent="0.2">
      <c r="B1674" s="431" t="s">
        <v>584</v>
      </c>
      <c r="C1674" s="431" t="s">
        <v>522</v>
      </c>
      <c r="D1674" s="439" t="s">
        <v>2029</v>
      </c>
      <c r="E1674" s="464"/>
    </row>
    <row r="1675" spans="2:5" x14ac:dyDescent="0.2">
      <c r="B1675" s="431" t="s">
        <v>584</v>
      </c>
      <c r="C1675" s="431" t="s">
        <v>522</v>
      </c>
      <c r="D1675" s="439" t="s">
        <v>2030</v>
      </c>
      <c r="E1675" s="464"/>
    </row>
    <row r="1676" spans="2:5" x14ac:dyDescent="0.2">
      <c r="B1676" s="431" t="s">
        <v>584</v>
      </c>
      <c r="C1676" s="431" t="s">
        <v>522</v>
      </c>
      <c r="D1676" s="439" t="s">
        <v>2031</v>
      </c>
      <c r="E1676" s="464"/>
    </row>
    <row r="1677" spans="2:5" x14ac:dyDescent="0.2">
      <c r="B1677" s="431" t="s">
        <v>584</v>
      </c>
      <c r="C1677" s="431" t="s">
        <v>522</v>
      </c>
      <c r="D1677" s="439" t="s">
        <v>2032</v>
      </c>
      <c r="E1677" s="464"/>
    </row>
    <row r="1678" spans="2:5" x14ac:dyDescent="0.2">
      <c r="B1678" s="431" t="s">
        <v>584</v>
      </c>
      <c r="C1678" s="431" t="s">
        <v>522</v>
      </c>
      <c r="D1678" s="439" t="s">
        <v>2033</v>
      </c>
      <c r="E1678" s="464"/>
    </row>
    <row r="1679" spans="2:5" x14ac:dyDescent="0.2">
      <c r="B1679" s="431" t="s">
        <v>584</v>
      </c>
      <c r="C1679" s="431" t="s">
        <v>522</v>
      </c>
      <c r="D1679" s="439" t="s">
        <v>2034</v>
      </c>
      <c r="E1679" s="464"/>
    </row>
    <row r="1680" spans="2:5" x14ac:dyDescent="0.2">
      <c r="B1680" s="431" t="s">
        <v>584</v>
      </c>
      <c r="C1680" s="431" t="s">
        <v>522</v>
      </c>
      <c r="D1680" s="439" t="s">
        <v>2035</v>
      </c>
      <c r="E1680" s="464"/>
    </row>
    <row r="1681" spans="2:5" x14ac:dyDescent="0.2">
      <c r="B1681" s="431" t="s">
        <v>584</v>
      </c>
      <c r="C1681" s="431" t="s">
        <v>522</v>
      </c>
      <c r="D1681" s="439" t="s">
        <v>2036</v>
      </c>
      <c r="E1681" s="464"/>
    </row>
    <row r="1682" spans="2:5" x14ac:dyDescent="0.2">
      <c r="B1682" s="431" t="s">
        <v>584</v>
      </c>
      <c r="C1682" s="431" t="s">
        <v>522</v>
      </c>
      <c r="D1682" s="439" t="s">
        <v>2037</v>
      </c>
      <c r="E1682" s="464"/>
    </row>
    <row r="1683" spans="2:5" x14ac:dyDescent="0.2">
      <c r="B1683" s="431" t="s">
        <v>584</v>
      </c>
      <c r="C1683" s="431" t="s">
        <v>588</v>
      </c>
      <c r="D1683" s="439" t="s">
        <v>2038</v>
      </c>
      <c r="E1683" s="464"/>
    </row>
    <row r="1684" spans="2:5" x14ac:dyDescent="0.2">
      <c r="B1684" s="431" t="s">
        <v>584</v>
      </c>
      <c r="C1684" s="431" t="s">
        <v>588</v>
      </c>
      <c r="D1684" s="439" t="s">
        <v>2039</v>
      </c>
      <c r="E1684" s="464"/>
    </row>
    <row r="1685" spans="2:5" x14ac:dyDescent="0.2">
      <c r="B1685" s="431" t="s">
        <v>584</v>
      </c>
      <c r="C1685" s="431" t="s">
        <v>588</v>
      </c>
      <c r="D1685" s="439" t="s">
        <v>2040</v>
      </c>
      <c r="E1685" s="464"/>
    </row>
    <row r="1686" spans="2:5" x14ac:dyDescent="0.2">
      <c r="B1686" s="431" t="s">
        <v>584</v>
      </c>
      <c r="C1686" s="431" t="s">
        <v>588</v>
      </c>
      <c r="D1686" s="439" t="s">
        <v>2041</v>
      </c>
      <c r="E1686" s="464"/>
    </row>
    <row r="1687" spans="2:5" x14ac:dyDescent="0.2">
      <c r="B1687" s="431" t="s">
        <v>584</v>
      </c>
      <c r="C1687" s="431" t="s">
        <v>588</v>
      </c>
      <c r="D1687" s="439" t="s">
        <v>2042</v>
      </c>
      <c r="E1687" s="464"/>
    </row>
    <row r="1688" spans="2:5" x14ac:dyDescent="0.2">
      <c r="B1688" s="431" t="s">
        <v>584</v>
      </c>
      <c r="C1688" s="431" t="s">
        <v>588</v>
      </c>
      <c r="D1688" s="439" t="s">
        <v>2043</v>
      </c>
      <c r="E1688" s="464"/>
    </row>
    <row r="1689" spans="2:5" x14ac:dyDescent="0.2">
      <c r="B1689" s="431" t="s">
        <v>584</v>
      </c>
      <c r="C1689" s="431" t="s">
        <v>588</v>
      </c>
      <c r="D1689" s="439" t="s">
        <v>2044</v>
      </c>
      <c r="E1689" s="464"/>
    </row>
    <row r="1690" spans="2:5" x14ac:dyDescent="0.2">
      <c r="B1690" s="431" t="s">
        <v>584</v>
      </c>
      <c r="C1690" s="431" t="s">
        <v>588</v>
      </c>
      <c r="D1690" s="439" t="s">
        <v>2045</v>
      </c>
      <c r="E1690" s="464"/>
    </row>
    <row r="1691" spans="2:5" x14ac:dyDescent="0.2">
      <c r="B1691" s="431" t="s">
        <v>584</v>
      </c>
      <c r="C1691" s="431" t="s">
        <v>588</v>
      </c>
      <c r="D1691" s="439" t="s">
        <v>2046</v>
      </c>
      <c r="E1691" s="464"/>
    </row>
    <row r="1692" spans="2:5" x14ac:dyDescent="0.2">
      <c r="B1692" s="431" t="s">
        <v>584</v>
      </c>
      <c r="C1692" s="431" t="s">
        <v>588</v>
      </c>
      <c r="D1692" s="439" t="s">
        <v>2047</v>
      </c>
      <c r="E1692" s="464"/>
    </row>
    <row r="1693" spans="2:5" x14ac:dyDescent="0.2">
      <c r="B1693" s="431" t="s">
        <v>584</v>
      </c>
      <c r="C1693" s="431" t="s">
        <v>588</v>
      </c>
      <c r="D1693" s="439" t="s">
        <v>2048</v>
      </c>
      <c r="E1693" s="464"/>
    </row>
    <row r="1694" spans="2:5" x14ac:dyDescent="0.2">
      <c r="B1694" s="431" t="s">
        <v>584</v>
      </c>
      <c r="C1694" s="431" t="s">
        <v>588</v>
      </c>
      <c r="D1694" s="439" t="s">
        <v>2049</v>
      </c>
      <c r="E1694" s="464"/>
    </row>
    <row r="1695" spans="2:5" x14ac:dyDescent="0.2">
      <c r="B1695" s="431" t="s">
        <v>584</v>
      </c>
      <c r="C1695" s="431" t="s">
        <v>588</v>
      </c>
      <c r="D1695" s="439" t="s">
        <v>2050</v>
      </c>
      <c r="E1695" s="464"/>
    </row>
    <row r="1696" spans="2:5" x14ac:dyDescent="0.2">
      <c r="B1696" s="431" t="s">
        <v>584</v>
      </c>
      <c r="C1696" s="431" t="s">
        <v>588</v>
      </c>
      <c r="D1696" s="439" t="s">
        <v>2051</v>
      </c>
      <c r="E1696" s="464"/>
    </row>
    <row r="1697" spans="2:5" x14ac:dyDescent="0.2">
      <c r="B1697" s="431" t="s">
        <v>584</v>
      </c>
      <c r="C1697" s="431" t="s">
        <v>588</v>
      </c>
      <c r="D1697" s="439" t="s">
        <v>2052</v>
      </c>
      <c r="E1697" s="464"/>
    </row>
    <row r="1698" spans="2:5" x14ac:dyDescent="0.2">
      <c r="B1698" s="431" t="s">
        <v>584</v>
      </c>
      <c r="C1698" s="431" t="s">
        <v>588</v>
      </c>
      <c r="D1698" s="439" t="s">
        <v>2053</v>
      </c>
      <c r="E1698" s="464"/>
    </row>
    <row r="1699" spans="2:5" x14ac:dyDescent="0.2">
      <c r="B1699" s="431" t="s">
        <v>584</v>
      </c>
      <c r="C1699" s="431" t="s">
        <v>588</v>
      </c>
      <c r="D1699" s="439" t="s">
        <v>2054</v>
      </c>
      <c r="E1699" s="464"/>
    </row>
    <row r="1700" spans="2:5" x14ac:dyDescent="0.2">
      <c r="B1700" s="431" t="s">
        <v>584</v>
      </c>
      <c r="C1700" s="431" t="s">
        <v>588</v>
      </c>
      <c r="D1700" s="439" t="s">
        <v>2055</v>
      </c>
      <c r="E1700" s="464"/>
    </row>
    <row r="1701" spans="2:5" x14ac:dyDescent="0.2">
      <c r="B1701" s="431" t="s">
        <v>584</v>
      </c>
      <c r="C1701" s="431" t="s">
        <v>588</v>
      </c>
      <c r="D1701" s="439" t="s">
        <v>2056</v>
      </c>
      <c r="E1701" s="464"/>
    </row>
    <row r="1702" spans="2:5" x14ac:dyDescent="0.2">
      <c r="B1702" s="431" t="s">
        <v>584</v>
      </c>
      <c r="C1702" s="431" t="s">
        <v>588</v>
      </c>
      <c r="D1702" s="439" t="s">
        <v>2057</v>
      </c>
      <c r="E1702" s="464"/>
    </row>
    <row r="1703" spans="2:5" x14ac:dyDescent="0.2">
      <c r="B1703" s="431" t="s">
        <v>584</v>
      </c>
      <c r="C1703" s="431" t="s">
        <v>588</v>
      </c>
      <c r="D1703" s="439" t="s">
        <v>2058</v>
      </c>
      <c r="E1703" s="464"/>
    </row>
    <row r="1704" spans="2:5" x14ac:dyDescent="0.2">
      <c r="B1704" s="431" t="s">
        <v>584</v>
      </c>
      <c r="C1704" s="431" t="s">
        <v>588</v>
      </c>
      <c r="D1704" s="439" t="s">
        <v>2059</v>
      </c>
      <c r="E1704" s="464"/>
    </row>
    <row r="1705" spans="2:5" x14ac:dyDescent="0.2">
      <c r="B1705" s="431" t="s">
        <v>584</v>
      </c>
      <c r="C1705" s="431" t="s">
        <v>588</v>
      </c>
      <c r="D1705" s="439" t="s">
        <v>2060</v>
      </c>
      <c r="E1705" s="464"/>
    </row>
    <row r="1706" spans="2:5" x14ac:dyDescent="0.2">
      <c r="B1706" s="431" t="s">
        <v>584</v>
      </c>
      <c r="C1706" s="431" t="s">
        <v>588</v>
      </c>
      <c r="D1706" s="439" t="s">
        <v>2061</v>
      </c>
      <c r="E1706" s="464"/>
    </row>
    <row r="1707" spans="2:5" x14ac:dyDescent="0.2">
      <c r="B1707" s="431" t="s">
        <v>584</v>
      </c>
      <c r="C1707" s="431" t="s">
        <v>588</v>
      </c>
      <c r="D1707" s="439" t="s">
        <v>2062</v>
      </c>
      <c r="E1707" s="464"/>
    </row>
    <row r="1708" spans="2:5" x14ac:dyDescent="0.2">
      <c r="B1708" s="431" t="s">
        <v>584</v>
      </c>
      <c r="C1708" s="431" t="s">
        <v>588</v>
      </c>
      <c r="D1708" s="439" t="s">
        <v>2110</v>
      </c>
      <c r="E1708" s="456"/>
    </row>
    <row r="1709" spans="2:5" x14ac:dyDescent="0.2">
      <c r="B1709" s="431" t="s">
        <v>584</v>
      </c>
      <c r="C1709" s="431" t="s">
        <v>588</v>
      </c>
      <c r="D1709" s="439" t="s">
        <v>2111</v>
      </c>
      <c r="E1709" s="456"/>
    </row>
    <row r="1710" spans="2:5" x14ac:dyDescent="0.2">
      <c r="B1710" s="431" t="s">
        <v>588</v>
      </c>
      <c r="C1710" s="431" t="s">
        <v>588</v>
      </c>
      <c r="D1710" s="439" t="s">
        <v>2063</v>
      </c>
      <c r="E1710" s="461">
        <f>+D1C_Taxes!C6</f>
        <v>0</v>
      </c>
    </row>
    <row r="1711" spans="2:5" x14ac:dyDescent="0.2">
      <c r="B1711" s="431" t="s">
        <v>588</v>
      </c>
      <c r="C1711" s="431" t="s">
        <v>588</v>
      </c>
      <c r="D1711" s="439" t="s">
        <v>2064</v>
      </c>
      <c r="E1711" s="461">
        <f>+D1C_Taxes!C7</f>
        <v>0</v>
      </c>
    </row>
    <row r="1712" spans="2:5" x14ac:dyDescent="0.2">
      <c r="B1712" s="431" t="s">
        <v>588</v>
      </c>
      <c r="C1712" s="431" t="s">
        <v>588</v>
      </c>
      <c r="D1712" s="439" t="s">
        <v>2065</v>
      </c>
      <c r="E1712" s="461">
        <f>+D1C_Taxes!C8</f>
        <v>0</v>
      </c>
    </row>
    <row r="1713" spans="2:5" x14ac:dyDescent="0.2">
      <c r="B1713" s="431" t="s">
        <v>588</v>
      </c>
      <c r="C1713" s="431" t="s">
        <v>588</v>
      </c>
      <c r="D1713" s="439" t="s">
        <v>2066</v>
      </c>
      <c r="E1713" s="461">
        <f>+D1C_Taxes!C9</f>
        <v>0</v>
      </c>
    </row>
    <row r="1714" spans="2:5" x14ac:dyDescent="0.2">
      <c r="B1714" s="431" t="s">
        <v>588</v>
      </c>
      <c r="C1714" s="431" t="s">
        <v>588</v>
      </c>
      <c r="D1714" s="439" t="s">
        <v>2067</v>
      </c>
      <c r="E1714" s="461">
        <f>+D1C_Taxes!C10</f>
        <v>0</v>
      </c>
    </row>
    <row r="1715" spans="2:5" x14ac:dyDescent="0.2">
      <c r="B1715" s="431" t="s">
        <v>588</v>
      </c>
      <c r="C1715" s="431" t="s">
        <v>588</v>
      </c>
      <c r="D1715" s="439" t="s">
        <v>2068</v>
      </c>
      <c r="E1715" s="461">
        <f>+D1C_Taxes!C11</f>
        <v>0</v>
      </c>
    </row>
    <row r="1716" spans="2:5" x14ac:dyDescent="0.2">
      <c r="B1716" s="431" t="s">
        <v>588</v>
      </c>
      <c r="C1716" s="431" t="s">
        <v>588</v>
      </c>
      <c r="D1716" s="439" t="s">
        <v>2069</v>
      </c>
      <c r="E1716" s="461">
        <f>+D1C_Taxes!C12</f>
        <v>0</v>
      </c>
    </row>
    <row r="1717" spans="2:5" x14ac:dyDescent="0.2">
      <c r="B1717" s="431" t="s">
        <v>588</v>
      </c>
      <c r="C1717" s="431" t="s">
        <v>588</v>
      </c>
      <c r="D1717" s="439" t="s">
        <v>2070</v>
      </c>
      <c r="E1717" s="461">
        <f>+D1C_Taxes!C13</f>
        <v>0</v>
      </c>
    </row>
    <row r="1718" spans="2:5" x14ac:dyDescent="0.2">
      <c r="B1718" s="431" t="s">
        <v>588</v>
      </c>
      <c r="C1718" s="431" t="s">
        <v>588</v>
      </c>
      <c r="D1718" s="439" t="s">
        <v>2071</v>
      </c>
      <c r="E1718" s="461">
        <f>+D1C_Taxes!C14</f>
        <v>0</v>
      </c>
    </row>
    <row r="1719" spans="2:5" x14ac:dyDescent="0.2">
      <c r="B1719" s="431" t="s">
        <v>588</v>
      </c>
      <c r="C1719" s="431" t="s">
        <v>588</v>
      </c>
      <c r="D1719" s="439" t="s">
        <v>2072</v>
      </c>
      <c r="E1719" s="461">
        <f>+D1C_Taxes!C15</f>
        <v>0</v>
      </c>
    </row>
    <row r="1720" spans="2:5" x14ac:dyDescent="0.2">
      <c r="B1720" s="431" t="s">
        <v>588</v>
      </c>
      <c r="C1720" s="431" t="s">
        <v>588</v>
      </c>
      <c r="D1720" s="439" t="s">
        <v>2073</v>
      </c>
      <c r="E1720" s="461">
        <f>+D1C_Taxes!C16</f>
        <v>0</v>
      </c>
    </row>
    <row r="1721" spans="2:5" x14ac:dyDescent="0.2">
      <c r="B1721" s="431" t="s">
        <v>588</v>
      </c>
      <c r="C1721" s="431" t="s">
        <v>588</v>
      </c>
      <c r="D1721" s="439" t="s">
        <v>2074</v>
      </c>
      <c r="E1721" s="461">
        <f>+D1C_Taxes!C17</f>
        <v>0</v>
      </c>
    </row>
    <row r="1722" spans="2:5" x14ac:dyDescent="0.2">
      <c r="B1722" s="431" t="s">
        <v>588</v>
      </c>
      <c r="C1722" s="431" t="s">
        <v>588</v>
      </c>
      <c r="D1722" s="439" t="s">
        <v>2075</v>
      </c>
      <c r="E1722" s="461">
        <f>+D1C_Taxes!C18</f>
        <v>0</v>
      </c>
    </row>
    <row r="1723" spans="2:5" x14ac:dyDescent="0.2">
      <c r="B1723" s="431" t="s">
        <v>588</v>
      </c>
      <c r="C1723" s="431" t="s">
        <v>588</v>
      </c>
      <c r="D1723" s="439" t="s">
        <v>2076</v>
      </c>
      <c r="E1723" s="461">
        <f>+D1C_Taxes!C19</f>
        <v>0</v>
      </c>
    </row>
    <row r="1724" spans="2:5" x14ac:dyDescent="0.2">
      <c r="B1724" s="431" t="s">
        <v>588</v>
      </c>
      <c r="C1724" s="431" t="s">
        <v>588</v>
      </c>
      <c r="D1724" s="439" t="s">
        <v>2077</v>
      </c>
      <c r="E1724" s="461">
        <f>+D1C_Taxes!C20</f>
        <v>0</v>
      </c>
    </row>
    <row r="1725" spans="2:5" x14ac:dyDescent="0.2">
      <c r="B1725" s="431" t="s">
        <v>588</v>
      </c>
      <c r="C1725" s="431" t="s">
        <v>588</v>
      </c>
      <c r="D1725" s="439" t="s">
        <v>2078</v>
      </c>
      <c r="E1725" s="461">
        <f>+D1C_Taxes!C21</f>
        <v>0</v>
      </c>
    </row>
    <row r="1726" spans="2:5" x14ac:dyDescent="0.2">
      <c r="B1726" s="431" t="s">
        <v>588</v>
      </c>
      <c r="C1726" s="431" t="s">
        <v>588</v>
      </c>
      <c r="D1726" s="439" t="s">
        <v>2079</v>
      </c>
      <c r="E1726" s="461">
        <f>+D1C_Taxes!C22</f>
        <v>0</v>
      </c>
    </row>
    <row r="1727" spans="2:5" x14ac:dyDescent="0.2">
      <c r="B1727" s="431" t="s">
        <v>588</v>
      </c>
      <c r="C1727" s="431" t="s">
        <v>588</v>
      </c>
      <c r="D1727" s="439" t="s">
        <v>2080</v>
      </c>
      <c r="E1727" s="461">
        <f>+D1C_Taxes!C23</f>
        <v>0</v>
      </c>
    </row>
    <row r="1728" spans="2:5" x14ac:dyDescent="0.2">
      <c r="B1728" s="431" t="s">
        <v>588</v>
      </c>
      <c r="C1728" s="431" t="s">
        <v>588</v>
      </c>
      <c r="D1728" s="439" t="s">
        <v>2081</v>
      </c>
      <c r="E1728" s="461">
        <f>+D1C_Taxes!C24</f>
        <v>0</v>
      </c>
    </row>
    <row r="1729" spans="2:5" x14ac:dyDescent="0.2">
      <c r="B1729" s="431" t="s">
        <v>588</v>
      </c>
      <c r="C1729" s="431" t="s">
        <v>588</v>
      </c>
      <c r="D1729" s="439" t="s">
        <v>2082</v>
      </c>
      <c r="E1729" s="461">
        <f>+D1C_Taxes!C25</f>
        <v>0</v>
      </c>
    </row>
    <row r="1730" spans="2:5" x14ac:dyDescent="0.2">
      <c r="B1730" s="431" t="s">
        <v>588</v>
      </c>
      <c r="C1730" s="431" t="s">
        <v>588</v>
      </c>
      <c r="D1730" s="439" t="s">
        <v>2083</v>
      </c>
      <c r="E1730" s="461">
        <f>+D1C_Taxes!C26</f>
        <v>0</v>
      </c>
    </row>
    <row r="1731" spans="2:5" x14ac:dyDescent="0.2">
      <c r="B1731" s="431" t="s">
        <v>588</v>
      </c>
      <c r="C1731" s="431" t="s">
        <v>588</v>
      </c>
      <c r="D1731" s="439" t="s">
        <v>2084</v>
      </c>
      <c r="E1731" s="461">
        <f>+D1C_Taxes!C27</f>
        <v>0</v>
      </c>
    </row>
    <row r="1732" spans="2:5" x14ac:dyDescent="0.2">
      <c r="B1732" s="431" t="s">
        <v>588</v>
      </c>
      <c r="C1732" s="431" t="s">
        <v>588</v>
      </c>
      <c r="D1732" s="439" t="s">
        <v>2085</v>
      </c>
      <c r="E1732" s="461">
        <f>+D1C_Taxes!C28</f>
        <v>0</v>
      </c>
    </row>
    <row r="1733" spans="2:5" x14ac:dyDescent="0.2">
      <c r="B1733" s="431" t="s">
        <v>588</v>
      </c>
      <c r="C1733" s="431" t="s">
        <v>588</v>
      </c>
      <c r="D1733" s="439" t="s">
        <v>2086</v>
      </c>
      <c r="E1733" s="461">
        <f>+D1C_Taxes!C29</f>
        <v>0</v>
      </c>
    </row>
    <row r="1734" spans="2:5" x14ac:dyDescent="0.2">
      <c r="B1734" s="431" t="s">
        <v>588</v>
      </c>
      <c r="C1734" s="431" t="s">
        <v>588</v>
      </c>
      <c r="D1734" s="439" t="s">
        <v>2087</v>
      </c>
      <c r="E1734" s="461">
        <f>+D1C_Taxes!C30</f>
        <v>0</v>
      </c>
    </row>
    <row r="1735" spans="2:5" x14ac:dyDescent="0.2">
      <c r="B1735" s="431" t="s">
        <v>595</v>
      </c>
      <c r="C1735" s="431" t="s">
        <v>588</v>
      </c>
      <c r="D1735" s="439" t="s">
        <v>2088</v>
      </c>
      <c r="E1735" s="461">
        <f>+D1C_Taxes!C31</f>
        <v>0</v>
      </c>
    </row>
    <row r="1736" spans="2:5" x14ac:dyDescent="0.2">
      <c r="B1736" s="431" t="s">
        <v>595</v>
      </c>
      <c r="C1736" s="431" t="s">
        <v>588</v>
      </c>
      <c r="D1736" s="439" t="s">
        <v>2089</v>
      </c>
      <c r="E1736" s="461">
        <f>+D1C_Taxes!C32</f>
        <v>0</v>
      </c>
    </row>
    <row r="1737" spans="2:5" x14ac:dyDescent="0.2">
      <c r="B1737" s="431" t="s">
        <v>595</v>
      </c>
      <c r="C1737" s="431" t="s">
        <v>588</v>
      </c>
      <c r="D1737" s="439" t="s">
        <v>2090</v>
      </c>
      <c r="E1737" s="461">
        <f>+D1C_Taxes!C33</f>
        <v>0</v>
      </c>
    </row>
    <row r="1738" spans="2:5" x14ac:dyDescent="0.2">
      <c r="B1738" s="431" t="s">
        <v>595</v>
      </c>
      <c r="C1738" s="431" t="s">
        <v>588</v>
      </c>
      <c r="D1738" s="439" t="s">
        <v>2091</v>
      </c>
      <c r="E1738" s="461">
        <f>+D1C_Taxes!C34</f>
        <v>0</v>
      </c>
    </row>
    <row r="1739" spans="2:5" x14ac:dyDescent="0.2">
      <c r="B1739" s="431" t="s">
        <v>595</v>
      </c>
      <c r="C1739" s="431" t="s">
        <v>588</v>
      </c>
      <c r="D1739" s="439" t="s">
        <v>2092</v>
      </c>
      <c r="E1739" s="461">
        <f>+D1C_Taxes!C35</f>
        <v>0</v>
      </c>
    </row>
    <row r="1740" spans="2:5" x14ac:dyDescent="0.2">
      <c r="B1740" s="431" t="s">
        <v>595</v>
      </c>
      <c r="C1740" s="431" t="s">
        <v>588</v>
      </c>
      <c r="D1740" s="439" t="s">
        <v>2093</v>
      </c>
      <c r="E1740" s="461">
        <f>+D1C_Taxes!C36</f>
        <v>0</v>
      </c>
    </row>
    <row r="1741" spans="2:5" x14ac:dyDescent="0.2">
      <c r="B1741" s="431" t="s">
        <v>595</v>
      </c>
      <c r="C1741" s="431" t="s">
        <v>588</v>
      </c>
      <c r="D1741" s="439" t="s">
        <v>2094</v>
      </c>
      <c r="E1741" s="461">
        <f>+D1C_Taxes!C37</f>
        <v>0</v>
      </c>
    </row>
    <row r="1742" spans="2:5" x14ac:dyDescent="0.2">
      <c r="B1742" s="431" t="s">
        <v>595</v>
      </c>
      <c r="C1742" s="431" t="s">
        <v>588</v>
      </c>
      <c r="D1742" s="439" t="s">
        <v>2095</v>
      </c>
      <c r="E1742" s="461">
        <f>+D1C_Taxes!C38</f>
        <v>0</v>
      </c>
    </row>
    <row r="1743" spans="2:5" x14ac:dyDescent="0.2">
      <c r="B1743" s="431" t="s">
        <v>595</v>
      </c>
      <c r="C1743" s="431" t="s">
        <v>588</v>
      </c>
      <c r="D1743" s="439" t="s">
        <v>2096</v>
      </c>
      <c r="E1743" s="461">
        <f>+D1C_Taxes!C39</f>
        <v>0</v>
      </c>
    </row>
    <row r="1744" spans="2:5" x14ac:dyDescent="0.2">
      <c r="B1744" s="431" t="s">
        <v>595</v>
      </c>
      <c r="C1744" s="431" t="s">
        <v>588</v>
      </c>
      <c r="D1744" s="439" t="s">
        <v>2097</v>
      </c>
      <c r="E1744" s="461">
        <f>+D1C_Taxes!C40</f>
        <v>0</v>
      </c>
    </row>
    <row r="1745" spans="2:5" x14ac:dyDescent="0.2">
      <c r="B1745" s="431" t="s">
        <v>595</v>
      </c>
      <c r="C1745" s="431" t="s">
        <v>588</v>
      </c>
      <c r="D1745" s="439" t="s">
        <v>2098</v>
      </c>
      <c r="E1745" s="461">
        <f>+D1C_Taxes!C41</f>
        <v>0</v>
      </c>
    </row>
    <row r="1746" spans="2:5" x14ac:dyDescent="0.2">
      <c r="B1746" s="431" t="s">
        <v>595</v>
      </c>
      <c r="C1746" s="431" t="s">
        <v>588</v>
      </c>
      <c r="D1746" s="439" t="s">
        <v>2099</v>
      </c>
      <c r="E1746" s="461">
        <f>+D1C_Taxes!C42</f>
        <v>0</v>
      </c>
    </row>
    <row r="1747" spans="2:5" x14ac:dyDescent="0.2">
      <c r="B1747" s="431" t="s">
        <v>595</v>
      </c>
      <c r="C1747" s="431" t="s">
        <v>588</v>
      </c>
      <c r="D1747" s="439" t="s">
        <v>2100</v>
      </c>
      <c r="E1747" s="461">
        <f>+D1C_Taxes!C43</f>
        <v>0</v>
      </c>
    </row>
    <row r="1748" spans="2:5" x14ac:dyDescent="0.2">
      <c r="B1748" s="431" t="s">
        <v>595</v>
      </c>
      <c r="C1748" s="431" t="s">
        <v>588</v>
      </c>
      <c r="D1748" s="439" t="s">
        <v>2101</v>
      </c>
      <c r="E1748" s="461">
        <f>+D1C_Taxes!C44</f>
        <v>0</v>
      </c>
    </row>
    <row r="1749" spans="2:5" x14ac:dyDescent="0.2">
      <c r="B1749" s="431" t="s">
        <v>595</v>
      </c>
      <c r="C1749" s="431" t="s">
        <v>588</v>
      </c>
      <c r="D1749" s="439" t="s">
        <v>2102</v>
      </c>
      <c r="E1749" s="461">
        <f>+D1C_Taxes!C45</f>
        <v>0</v>
      </c>
    </row>
    <row r="1750" spans="2:5" x14ac:dyDescent="0.2">
      <c r="B1750" s="431" t="s">
        <v>595</v>
      </c>
      <c r="C1750" s="431" t="s">
        <v>588</v>
      </c>
      <c r="D1750" s="439" t="s">
        <v>2117</v>
      </c>
      <c r="E1750" s="461">
        <f>D1B_Expenses!G9</f>
        <v>0</v>
      </c>
    </row>
    <row r="1751" spans="2:5" x14ac:dyDescent="0.2">
      <c r="B1751" s="431" t="s">
        <v>595</v>
      </c>
      <c r="C1751" s="431" t="s">
        <v>588</v>
      </c>
      <c r="D1751" s="439" t="s">
        <v>2118</v>
      </c>
      <c r="E1751" s="461">
        <f>D1B_Expenses!G10</f>
        <v>0</v>
      </c>
    </row>
    <row r="1752" spans="2:5" x14ac:dyDescent="0.2">
      <c r="B1752" s="431" t="s">
        <v>595</v>
      </c>
      <c r="C1752" s="431" t="s">
        <v>588</v>
      </c>
      <c r="D1752" s="439" t="s">
        <v>2119</v>
      </c>
      <c r="E1752" s="461">
        <f>D1B_Expenses!G11</f>
        <v>0</v>
      </c>
    </row>
    <row r="1753" spans="2:5" x14ac:dyDescent="0.2">
      <c r="B1753" s="431" t="s">
        <v>595</v>
      </c>
      <c r="C1753" s="431" t="s">
        <v>588</v>
      </c>
      <c r="D1753" s="439" t="s">
        <v>2120</v>
      </c>
      <c r="E1753" s="461">
        <f>D1B_Expenses!G12</f>
        <v>0</v>
      </c>
    </row>
    <row r="1754" spans="2:5" x14ac:dyDescent="0.2">
      <c r="B1754" s="431" t="s">
        <v>595</v>
      </c>
      <c r="C1754" s="431" t="s">
        <v>588</v>
      </c>
      <c r="D1754" s="439" t="s">
        <v>2121</v>
      </c>
      <c r="E1754" s="461">
        <f>D1B_Expenses!G13</f>
        <v>0</v>
      </c>
    </row>
    <row r="1755" spans="2:5" x14ac:dyDescent="0.2">
      <c r="B1755" s="431" t="s">
        <v>595</v>
      </c>
      <c r="C1755" s="431" t="s">
        <v>588</v>
      </c>
      <c r="D1755" s="439" t="s">
        <v>2122</v>
      </c>
      <c r="E1755" s="461">
        <f>D1B_Expenses!G14</f>
        <v>0</v>
      </c>
    </row>
    <row r="1756" spans="2:5" x14ac:dyDescent="0.2">
      <c r="B1756" s="431" t="s">
        <v>595</v>
      </c>
      <c r="C1756" s="431" t="s">
        <v>588</v>
      </c>
      <c r="D1756" s="439" t="s">
        <v>2123</v>
      </c>
      <c r="E1756" s="461">
        <f>D1B_Expenses!G15</f>
        <v>0</v>
      </c>
    </row>
    <row r="1757" spans="2:5" x14ac:dyDescent="0.2">
      <c r="B1757" s="431" t="s">
        <v>595</v>
      </c>
      <c r="C1757" s="431" t="s">
        <v>588</v>
      </c>
      <c r="D1757" s="439" t="s">
        <v>2124</v>
      </c>
      <c r="E1757" s="461">
        <f>D1B_Expenses!G16</f>
        <v>0</v>
      </c>
    </row>
    <row r="1758" spans="2:5" x14ac:dyDescent="0.2">
      <c r="B1758" s="431" t="s">
        <v>595</v>
      </c>
      <c r="C1758" s="431" t="s">
        <v>588</v>
      </c>
      <c r="D1758" s="439" t="s">
        <v>2125</v>
      </c>
      <c r="E1758" s="461">
        <f>D1B_Expenses!G17</f>
        <v>0</v>
      </c>
    </row>
    <row r="1759" spans="2:5" x14ac:dyDescent="0.2">
      <c r="B1759" s="431" t="s">
        <v>595</v>
      </c>
      <c r="C1759" s="431" t="s">
        <v>588</v>
      </c>
      <c r="D1759" s="439" t="s">
        <v>2126</v>
      </c>
      <c r="E1759" s="461">
        <f>D1B_Expenses!G18</f>
        <v>0</v>
      </c>
    </row>
    <row r="1760" spans="2:5" x14ac:dyDescent="0.2">
      <c r="B1760" s="431" t="s">
        <v>595</v>
      </c>
      <c r="C1760" s="431" t="s">
        <v>588</v>
      </c>
      <c r="D1760" s="439" t="s">
        <v>2127</v>
      </c>
      <c r="E1760" s="461">
        <f>D1B_Expenses!G19</f>
        <v>0</v>
      </c>
    </row>
    <row r="1761" spans="2:5" x14ac:dyDescent="0.2">
      <c r="B1761" s="431" t="s">
        <v>595</v>
      </c>
      <c r="C1761" s="431" t="s">
        <v>588</v>
      </c>
      <c r="D1761" s="439" t="s">
        <v>2128</v>
      </c>
      <c r="E1761" s="461">
        <f>D1B_Expenses!G20</f>
        <v>0</v>
      </c>
    </row>
    <row r="1762" spans="2:5" x14ac:dyDescent="0.2">
      <c r="B1762" s="431" t="s">
        <v>595</v>
      </c>
      <c r="C1762" s="431" t="s">
        <v>588</v>
      </c>
      <c r="D1762" s="439" t="s">
        <v>2129</v>
      </c>
      <c r="E1762" s="461">
        <f>D1B_Expenses!G21</f>
        <v>0</v>
      </c>
    </row>
    <row r="1763" spans="2:5" x14ac:dyDescent="0.2">
      <c r="B1763" s="431" t="s">
        <v>595</v>
      </c>
      <c r="C1763" s="431" t="s">
        <v>588</v>
      </c>
      <c r="D1763" s="439" t="s">
        <v>2130</v>
      </c>
      <c r="E1763" s="461">
        <f>D1B_Expenses!G22</f>
        <v>0</v>
      </c>
    </row>
    <row r="1764" spans="2:5" x14ac:dyDescent="0.2">
      <c r="B1764" s="431" t="s">
        <v>595</v>
      </c>
      <c r="C1764" s="431" t="s">
        <v>588</v>
      </c>
      <c r="D1764" s="439" t="s">
        <v>2131</v>
      </c>
      <c r="E1764" s="461">
        <f>D1B_Expenses!G23</f>
        <v>0</v>
      </c>
    </row>
    <row r="1765" spans="2:5" x14ac:dyDescent="0.2">
      <c r="B1765" s="431" t="s">
        <v>595</v>
      </c>
      <c r="C1765" s="431" t="s">
        <v>588</v>
      </c>
      <c r="D1765" s="439" t="s">
        <v>2132</v>
      </c>
      <c r="E1765" s="461">
        <f>D1B_Expenses!G24</f>
        <v>0</v>
      </c>
    </row>
    <row r="1766" spans="2:5" x14ac:dyDescent="0.2">
      <c r="B1766" s="431" t="s">
        <v>595</v>
      </c>
      <c r="C1766" s="431" t="s">
        <v>588</v>
      </c>
      <c r="D1766" s="439" t="s">
        <v>2133</v>
      </c>
      <c r="E1766" s="461">
        <f>D1B_Expenses!G25</f>
        <v>0</v>
      </c>
    </row>
    <row r="1767" spans="2:5" x14ac:dyDescent="0.2">
      <c r="B1767" s="431" t="s">
        <v>595</v>
      </c>
      <c r="C1767" s="431" t="s">
        <v>588</v>
      </c>
      <c r="D1767" s="439" t="s">
        <v>2134</v>
      </c>
      <c r="E1767" s="461">
        <f>D1B_Expenses!G26</f>
        <v>0</v>
      </c>
    </row>
    <row r="1768" spans="2:5" x14ac:dyDescent="0.2">
      <c r="B1768" s="431" t="s">
        <v>595</v>
      </c>
      <c r="C1768" s="431" t="s">
        <v>588</v>
      </c>
      <c r="D1768" s="439" t="s">
        <v>2135</v>
      </c>
      <c r="E1768" s="461">
        <f>D1B_Expenses!G27</f>
        <v>0</v>
      </c>
    </row>
    <row r="1769" spans="2:5" x14ac:dyDescent="0.2">
      <c r="B1769" s="431" t="s">
        <v>595</v>
      </c>
      <c r="C1769" s="431" t="s">
        <v>588</v>
      </c>
      <c r="D1769" s="439" t="s">
        <v>2136</v>
      </c>
      <c r="E1769" s="461">
        <f>D1B_Expenses!G28</f>
        <v>0</v>
      </c>
    </row>
    <row r="1770" spans="2:5" x14ac:dyDescent="0.2">
      <c r="B1770" s="431" t="s">
        <v>595</v>
      </c>
      <c r="C1770" s="431" t="s">
        <v>588</v>
      </c>
      <c r="D1770" s="439" t="s">
        <v>2137</v>
      </c>
      <c r="E1770" s="461">
        <f>D1B_Expenses!G29</f>
        <v>0</v>
      </c>
    </row>
    <row r="1771" spans="2:5" x14ac:dyDescent="0.2">
      <c r="B1771" s="431" t="s">
        <v>595</v>
      </c>
      <c r="C1771" s="431" t="s">
        <v>588</v>
      </c>
      <c r="D1771" s="439" t="s">
        <v>2138</v>
      </c>
      <c r="E1771" s="461">
        <f>D1B_Expenses!G30</f>
        <v>0</v>
      </c>
    </row>
    <row r="1772" spans="2:5" x14ac:dyDescent="0.2">
      <c r="B1772" s="431" t="s">
        <v>595</v>
      </c>
      <c r="C1772" s="431" t="s">
        <v>588</v>
      </c>
      <c r="D1772" s="439" t="s">
        <v>2139</v>
      </c>
      <c r="E1772" s="461">
        <f>D1B_Expenses!G31</f>
        <v>0</v>
      </c>
    </row>
    <row r="1773" spans="2:5" x14ac:dyDescent="0.2">
      <c r="B1773" s="431" t="s">
        <v>595</v>
      </c>
      <c r="C1773" s="431" t="s">
        <v>588</v>
      </c>
      <c r="D1773" s="439" t="s">
        <v>2140</v>
      </c>
      <c r="E1773" s="461">
        <f>D1B_Expenses!G32</f>
        <v>0</v>
      </c>
    </row>
    <row r="1774" spans="2:5" x14ac:dyDescent="0.2">
      <c r="B1774" s="431" t="s">
        <v>595</v>
      </c>
      <c r="C1774" s="431" t="s">
        <v>588</v>
      </c>
      <c r="D1774" s="439" t="s">
        <v>2141</v>
      </c>
      <c r="E1774" s="461">
        <f>D1B_Expenses!G33</f>
        <v>0</v>
      </c>
    </row>
    <row r="1775" spans="2:5" x14ac:dyDescent="0.2">
      <c r="B1775" s="431" t="s">
        <v>595</v>
      </c>
      <c r="C1775" s="431" t="s">
        <v>588</v>
      </c>
      <c r="D1775" s="439" t="s">
        <v>2142</v>
      </c>
      <c r="E1775" s="461">
        <f>D1B_Expenses!G34</f>
        <v>0</v>
      </c>
    </row>
    <row r="1776" spans="2:5" x14ac:dyDescent="0.2">
      <c r="B1776" s="431" t="s">
        <v>595</v>
      </c>
      <c r="C1776" s="431" t="s">
        <v>588</v>
      </c>
      <c r="D1776" s="439" t="s">
        <v>2143</v>
      </c>
      <c r="E1776" s="461">
        <f>D1B_Expenses!G35</f>
        <v>0</v>
      </c>
    </row>
    <row r="1777" spans="2:7" x14ac:dyDescent="0.2">
      <c r="B1777" s="431" t="s">
        <v>595</v>
      </c>
      <c r="C1777" s="431" t="s">
        <v>588</v>
      </c>
      <c r="D1777" s="439" t="s">
        <v>2144</v>
      </c>
      <c r="E1777" s="461">
        <f>D1B_Expenses!G36</f>
        <v>0</v>
      </c>
    </row>
    <row r="1778" spans="2:7" x14ac:dyDescent="0.2">
      <c r="B1778" s="431" t="s">
        <v>595</v>
      </c>
      <c r="C1778" s="431" t="s">
        <v>588</v>
      </c>
      <c r="D1778" s="439" t="s">
        <v>2145</v>
      </c>
      <c r="E1778" s="461">
        <f>D1B_Expenses!G37</f>
        <v>0</v>
      </c>
    </row>
    <row r="1779" spans="2:7" x14ac:dyDescent="0.2">
      <c r="B1779" s="431" t="s">
        <v>595</v>
      </c>
      <c r="C1779" s="431" t="s">
        <v>588</v>
      </c>
      <c r="D1779" s="439" t="s">
        <v>2146</v>
      </c>
      <c r="E1779" s="461">
        <f>D1B_Expenses!G38</f>
        <v>0</v>
      </c>
    </row>
    <row r="1780" spans="2:7" x14ac:dyDescent="0.2">
      <c r="B1780" s="431" t="s">
        <v>595</v>
      </c>
      <c r="C1780" s="431" t="s">
        <v>588</v>
      </c>
      <c r="D1780" s="439" t="s">
        <v>2147</v>
      </c>
      <c r="E1780" s="461">
        <f>D1B_Expenses!G39</f>
        <v>0</v>
      </c>
    </row>
    <row r="1781" spans="2:7" x14ac:dyDescent="0.2">
      <c r="B1781" s="431" t="s">
        <v>595</v>
      </c>
      <c r="C1781" s="431" t="s">
        <v>588</v>
      </c>
      <c r="D1781" s="439" t="s">
        <v>2148</v>
      </c>
      <c r="E1781" s="461">
        <f>D1B_Expenses!G40</f>
        <v>0</v>
      </c>
    </row>
    <row r="1782" spans="2:7" x14ac:dyDescent="0.2">
      <c r="B1782" s="431" t="s">
        <v>595</v>
      </c>
      <c r="C1782" s="431" t="s">
        <v>588</v>
      </c>
      <c r="D1782" s="439" t="s">
        <v>2149</v>
      </c>
      <c r="E1782" s="461">
        <f>D1B_Expenses!G41</f>
        <v>0</v>
      </c>
    </row>
    <row r="1783" spans="2:7" x14ac:dyDescent="0.2">
      <c r="B1783" s="431" t="s">
        <v>595</v>
      </c>
      <c r="C1783" s="431" t="s">
        <v>588</v>
      </c>
      <c r="D1783" s="439" t="s">
        <v>2150</v>
      </c>
      <c r="E1783" s="461">
        <f>D1B_Expenses!G42</f>
        <v>0</v>
      </c>
    </row>
    <row r="1784" spans="2:7" x14ac:dyDescent="0.2">
      <c r="B1784" s="431" t="s">
        <v>595</v>
      </c>
      <c r="C1784" s="431" t="s">
        <v>588</v>
      </c>
      <c r="D1784" s="439" t="s">
        <v>2151</v>
      </c>
      <c r="E1784" s="461">
        <f>D1B_Expenses!G43</f>
        <v>0</v>
      </c>
    </row>
    <row r="1785" spans="2:7" x14ac:dyDescent="0.2">
      <c r="B1785" s="431" t="s">
        <v>595</v>
      </c>
      <c r="C1785" s="431" t="s">
        <v>588</v>
      </c>
      <c r="D1785" s="439" t="s">
        <v>2152</v>
      </c>
      <c r="E1785" s="461">
        <f>D1B_Expenses!G44</f>
        <v>0</v>
      </c>
    </row>
    <row r="1786" spans="2:7" x14ac:dyDescent="0.2">
      <c r="B1786" s="431" t="s">
        <v>595</v>
      </c>
      <c r="C1786" s="431" t="s">
        <v>588</v>
      </c>
      <c r="D1786" s="439" t="s">
        <v>2153</v>
      </c>
      <c r="E1786" s="461">
        <f>D1B_Expenses!G45</f>
        <v>0</v>
      </c>
    </row>
    <row r="1787" spans="2:7" x14ac:dyDescent="0.2">
      <c r="B1787" s="431" t="s">
        <v>595</v>
      </c>
      <c r="C1787" s="431" t="s">
        <v>588</v>
      </c>
      <c r="D1787" s="439" t="s">
        <v>2154</v>
      </c>
      <c r="E1787" s="461">
        <f>D1B_Expenses!G46</f>
        <v>0</v>
      </c>
    </row>
    <row r="1788" spans="2:7" x14ac:dyDescent="0.2">
      <c r="B1788" s="431" t="s">
        <v>595</v>
      </c>
      <c r="C1788" s="431" t="s">
        <v>588</v>
      </c>
      <c r="D1788" s="439" t="s">
        <v>2155</v>
      </c>
      <c r="E1788" s="461">
        <f>D1B_Expenses!G47</f>
        <v>0</v>
      </c>
    </row>
    <row r="1789" spans="2:7" x14ac:dyDescent="0.2">
      <c r="B1789" s="431" t="s">
        <v>595</v>
      </c>
      <c r="C1789" s="431" t="s">
        <v>588</v>
      </c>
      <c r="D1789" s="439" t="s">
        <v>2156</v>
      </c>
      <c r="E1789" s="461">
        <f>D1B_Expenses!G48</f>
        <v>0</v>
      </c>
    </row>
    <row r="1790" spans="2:7" x14ac:dyDescent="0.2">
      <c r="B1790" s="431" t="s">
        <v>595</v>
      </c>
      <c r="C1790" s="431" t="s">
        <v>588</v>
      </c>
      <c r="D1790" s="439" t="s">
        <v>2157</v>
      </c>
      <c r="E1790" s="461">
        <f>D1B_Expenses!H9</f>
        <v>0</v>
      </c>
      <c r="G1790" s="484"/>
    </row>
    <row r="1791" spans="2:7" x14ac:dyDescent="0.2">
      <c r="B1791" s="431" t="s">
        <v>595</v>
      </c>
      <c r="C1791" s="431" t="s">
        <v>588</v>
      </c>
      <c r="D1791" s="439" t="s">
        <v>2158</v>
      </c>
      <c r="E1791" s="461">
        <f>D1B_Expenses!H10</f>
        <v>0</v>
      </c>
    </row>
    <row r="1792" spans="2:7" x14ac:dyDescent="0.2">
      <c r="B1792" s="431" t="s">
        <v>595</v>
      </c>
      <c r="C1792" s="431" t="s">
        <v>588</v>
      </c>
      <c r="D1792" s="439" t="s">
        <v>2159</v>
      </c>
      <c r="E1792" s="461">
        <f>D1B_Expenses!H11</f>
        <v>0</v>
      </c>
    </row>
    <row r="1793" spans="2:5" x14ac:dyDescent="0.2">
      <c r="B1793" s="431" t="s">
        <v>595</v>
      </c>
      <c r="C1793" s="431" t="s">
        <v>588</v>
      </c>
      <c r="D1793" s="439" t="s">
        <v>2160</v>
      </c>
      <c r="E1793" s="461">
        <f>D1B_Expenses!H12</f>
        <v>0</v>
      </c>
    </row>
    <row r="1794" spans="2:5" x14ac:dyDescent="0.2">
      <c r="B1794" s="431" t="s">
        <v>595</v>
      </c>
      <c r="C1794" s="431" t="s">
        <v>588</v>
      </c>
      <c r="D1794" s="439" t="s">
        <v>2161</v>
      </c>
      <c r="E1794" s="461">
        <f>D1B_Expenses!H13</f>
        <v>0</v>
      </c>
    </row>
    <row r="1795" spans="2:5" x14ac:dyDescent="0.2">
      <c r="B1795" s="431" t="s">
        <v>595</v>
      </c>
      <c r="C1795" s="431" t="s">
        <v>588</v>
      </c>
      <c r="D1795" s="439" t="s">
        <v>2162</v>
      </c>
      <c r="E1795" s="461">
        <f>D1B_Expenses!H14</f>
        <v>0</v>
      </c>
    </row>
    <row r="1796" spans="2:5" x14ac:dyDescent="0.2">
      <c r="B1796" s="431" t="s">
        <v>595</v>
      </c>
      <c r="C1796" s="431" t="s">
        <v>588</v>
      </c>
      <c r="D1796" s="439" t="s">
        <v>2163</v>
      </c>
      <c r="E1796" s="461">
        <f>D1B_Expenses!H15</f>
        <v>0</v>
      </c>
    </row>
    <row r="1797" spans="2:5" x14ac:dyDescent="0.2">
      <c r="B1797" s="431" t="s">
        <v>595</v>
      </c>
      <c r="C1797" s="431" t="s">
        <v>588</v>
      </c>
      <c r="D1797" s="439" t="s">
        <v>2164</v>
      </c>
      <c r="E1797" s="461">
        <f>D1B_Expenses!H16</f>
        <v>0</v>
      </c>
    </row>
    <row r="1798" spans="2:5" x14ac:dyDescent="0.2">
      <c r="B1798" s="431" t="s">
        <v>595</v>
      </c>
      <c r="C1798" s="431" t="s">
        <v>588</v>
      </c>
      <c r="D1798" s="439" t="s">
        <v>2165</v>
      </c>
      <c r="E1798" s="461">
        <f>D1B_Expenses!H17</f>
        <v>0</v>
      </c>
    </row>
    <row r="1799" spans="2:5" x14ac:dyDescent="0.2">
      <c r="B1799" s="431" t="s">
        <v>595</v>
      </c>
      <c r="C1799" s="431" t="s">
        <v>588</v>
      </c>
      <c r="D1799" s="439" t="s">
        <v>2166</v>
      </c>
      <c r="E1799" s="461">
        <f>D1B_Expenses!H18</f>
        <v>0</v>
      </c>
    </row>
    <row r="1800" spans="2:5" x14ac:dyDescent="0.2">
      <c r="B1800" s="431" t="s">
        <v>595</v>
      </c>
      <c r="C1800" s="431" t="s">
        <v>588</v>
      </c>
      <c r="D1800" s="439" t="s">
        <v>2167</v>
      </c>
      <c r="E1800" s="461">
        <f>D1B_Expenses!H19</f>
        <v>0</v>
      </c>
    </row>
    <row r="1801" spans="2:5" x14ac:dyDescent="0.2">
      <c r="B1801" s="431" t="s">
        <v>595</v>
      </c>
      <c r="C1801" s="431" t="s">
        <v>588</v>
      </c>
      <c r="D1801" s="439" t="s">
        <v>2168</v>
      </c>
      <c r="E1801" s="461">
        <f>D1B_Expenses!H20</f>
        <v>0</v>
      </c>
    </row>
    <row r="1802" spans="2:5" x14ac:dyDescent="0.2">
      <c r="B1802" s="431" t="s">
        <v>595</v>
      </c>
      <c r="C1802" s="431" t="s">
        <v>588</v>
      </c>
      <c r="D1802" s="439" t="s">
        <v>2169</v>
      </c>
      <c r="E1802" s="461">
        <f>D1B_Expenses!H21</f>
        <v>0</v>
      </c>
    </row>
    <row r="1803" spans="2:5" x14ac:dyDescent="0.2">
      <c r="B1803" s="431" t="s">
        <v>595</v>
      </c>
      <c r="C1803" s="431" t="s">
        <v>588</v>
      </c>
      <c r="D1803" s="439" t="s">
        <v>2170</v>
      </c>
      <c r="E1803" s="461">
        <f>D1B_Expenses!H22</f>
        <v>0</v>
      </c>
    </row>
    <row r="1804" spans="2:5" x14ac:dyDescent="0.2">
      <c r="B1804" s="431" t="s">
        <v>595</v>
      </c>
      <c r="C1804" s="431" t="s">
        <v>588</v>
      </c>
      <c r="D1804" s="439" t="s">
        <v>2171</v>
      </c>
      <c r="E1804" s="461">
        <f>D1B_Expenses!H23</f>
        <v>0</v>
      </c>
    </row>
    <row r="1805" spans="2:5" x14ac:dyDescent="0.2">
      <c r="B1805" s="431" t="s">
        <v>595</v>
      </c>
      <c r="C1805" s="431" t="s">
        <v>588</v>
      </c>
      <c r="D1805" s="439" t="s">
        <v>2172</v>
      </c>
      <c r="E1805" s="461">
        <f>D1B_Expenses!H24</f>
        <v>0</v>
      </c>
    </row>
    <row r="1806" spans="2:5" x14ac:dyDescent="0.2">
      <c r="B1806" s="431" t="s">
        <v>595</v>
      </c>
      <c r="C1806" s="431" t="s">
        <v>588</v>
      </c>
      <c r="D1806" s="439" t="s">
        <v>2173</v>
      </c>
      <c r="E1806" s="461">
        <f>D1B_Expenses!H25</f>
        <v>0</v>
      </c>
    </row>
    <row r="1807" spans="2:5" x14ac:dyDescent="0.2">
      <c r="B1807" s="431" t="s">
        <v>595</v>
      </c>
      <c r="C1807" s="431" t="s">
        <v>588</v>
      </c>
      <c r="D1807" s="439" t="s">
        <v>2174</v>
      </c>
      <c r="E1807" s="461">
        <f>D1B_Expenses!H26</f>
        <v>0</v>
      </c>
    </row>
    <row r="1808" spans="2:5" x14ac:dyDescent="0.2">
      <c r="B1808" s="431" t="s">
        <v>595</v>
      </c>
      <c r="C1808" s="431" t="s">
        <v>588</v>
      </c>
      <c r="D1808" s="439" t="s">
        <v>2175</v>
      </c>
      <c r="E1808" s="461">
        <f>D1B_Expenses!H27</f>
        <v>0</v>
      </c>
    </row>
    <row r="1809" spans="2:5" x14ac:dyDescent="0.2">
      <c r="B1809" s="431" t="s">
        <v>595</v>
      </c>
      <c r="C1809" s="431" t="s">
        <v>588</v>
      </c>
      <c r="D1809" s="439" t="s">
        <v>2176</v>
      </c>
      <c r="E1809" s="461">
        <f>D1B_Expenses!H28</f>
        <v>0</v>
      </c>
    </row>
    <row r="1810" spans="2:5" x14ac:dyDescent="0.2">
      <c r="B1810" s="431" t="s">
        <v>595</v>
      </c>
      <c r="C1810" s="431" t="s">
        <v>588</v>
      </c>
      <c r="D1810" s="439" t="s">
        <v>2177</v>
      </c>
      <c r="E1810" s="461">
        <f>D1B_Expenses!H29</f>
        <v>0</v>
      </c>
    </row>
    <row r="1811" spans="2:5" x14ac:dyDescent="0.2">
      <c r="B1811" s="431" t="s">
        <v>595</v>
      </c>
      <c r="C1811" s="431" t="s">
        <v>588</v>
      </c>
      <c r="D1811" s="439" t="s">
        <v>2178</v>
      </c>
      <c r="E1811" s="461">
        <f>D1B_Expenses!H30</f>
        <v>0</v>
      </c>
    </row>
    <row r="1812" spans="2:5" x14ac:dyDescent="0.2">
      <c r="B1812" s="431" t="s">
        <v>595</v>
      </c>
      <c r="C1812" s="431" t="s">
        <v>588</v>
      </c>
      <c r="D1812" s="439" t="s">
        <v>2179</v>
      </c>
      <c r="E1812" s="461">
        <f>D1B_Expenses!H31</f>
        <v>0</v>
      </c>
    </row>
    <row r="1813" spans="2:5" x14ac:dyDescent="0.2">
      <c r="B1813" s="431" t="s">
        <v>595</v>
      </c>
      <c r="C1813" s="431" t="s">
        <v>588</v>
      </c>
      <c r="D1813" s="439" t="s">
        <v>2180</v>
      </c>
      <c r="E1813" s="461">
        <f>D1B_Expenses!H32</f>
        <v>0</v>
      </c>
    </row>
    <row r="1814" spans="2:5" x14ac:dyDescent="0.2">
      <c r="B1814" s="431" t="s">
        <v>595</v>
      </c>
      <c r="C1814" s="431" t="s">
        <v>588</v>
      </c>
      <c r="D1814" s="439" t="s">
        <v>2181</v>
      </c>
      <c r="E1814" s="461">
        <f>D1B_Expenses!H33</f>
        <v>0</v>
      </c>
    </row>
    <row r="1815" spans="2:5" x14ac:dyDescent="0.2">
      <c r="B1815" s="431" t="s">
        <v>595</v>
      </c>
      <c r="C1815" s="431" t="s">
        <v>588</v>
      </c>
      <c r="D1815" s="439" t="s">
        <v>2182</v>
      </c>
      <c r="E1815" s="461">
        <f>D1B_Expenses!H34</f>
        <v>0</v>
      </c>
    </row>
    <row r="1816" spans="2:5" x14ac:dyDescent="0.2">
      <c r="B1816" s="431" t="s">
        <v>595</v>
      </c>
      <c r="C1816" s="431" t="s">
        <v>588</v>
      </c>
      <c r="D1816" s="439" t="s">
        <v>2183</v>
      </c>
      <c r="E1816" s="461">
        <f>D1B_Expenses!H35</f>
        <v>0</v>
      </c>
    </row>
    <row r="1817" spans="2:5" x14ac:dyDescent="0.2">
      <c r="B1817" s="431" t="s">
        <v>595</v>
      </c>
      <c r="C1817" s="431" t="s">
        <v>588</v>
      </c>
      <c r="D1817" s="439" t="s">
        <v>2184</v>
      </c>
      <c r="E1817" s="461">
        <f>D1B_Expenses!H36</f>
        <v>0</v>
      </c>
    </row>
    <row r="1818" spans="2:5" x14ac:dyDescent="0.2">
      <c r="B1818" s="431" t="s">
        <v>595</v>
      </c>
      <c r="C1818" s="431" t="s">
        <v>588</v>
      </c>
      <c r="D1818" s="439" t="s">
        <v>2185</v>
      </c>
      <c r="E1818" s="461">
        <f>D1B_Expenses!H37</f>
        <v>0</v>
      </c>
    </row>
    <row r="1819" spans="2:5" x14ac:dyDescent="0.2">
      <c r="B1819" s="431" t="s">
        <v>595</v>
      </c>
      <c r="C1819" s="431" t="s">
        <v>588</v>
      </c>
      <c r="D1819" s="439" t="s">
        <v>2186</v>
      </c>
      <c r="E1819" s="461">
        <f>D1B_Expenses!H38</f>
        <v>0</v>
      </c>
    </row>
    <row r="1820" spans="2:5" x14ac:dyDescent="0.2">
      <c r="B1820" s="431" t="s">
        <v>595</v>
      </c>
      <c r="C1820" s="431" t="s">
        <v>588</v>
      </c>
      <c r="D1820" s="439" t="s">
        <v>2187</v>
      </c>
      <c r="E1820" s="461">
        <f>D1B_Expenses!H39</f>
        <v>0</v>
      </c>
    </row>
    <row r="1821" spans="2:5" x14ac:dyDescent="0.2">
      <c r="B1821" s="431" t="s">
        <v>595</v>
      </c>
      <c r="C1821" s="431" t="s">
        <v>588</v>
      </c>
      <c r="D1821" s="439" t="s">
        <v>2188</v>
      </c>
      <c r="E1821" s="461">
        <f>D1B_Expenses!H40</f>
        <v>0</v>
      </c>
    </row>
    <row r="1822" spans="2:5" x14ac:dyDescent="0.2">
      <c r="B1822" s="431" t="s">
        <v>595</v>
      </c>
      <c r="C1822" s="431" t="s">
        <v>588</v>
      </c>
      <c r="D1822" s="439" t="s">
        <v>2189</v>
      </c>
      <c r="E1822" s="461">
        <f>D1B_Expenses!H41</f>
        <v>0</v>
      </c>
    </row>
    <row r="1823" spans="2:5" x14ac:dyDescent="0.2">
      <c r="B1823" s="431" t="s">
        <v>595</v>
      </c>
      <c r="C1823" s="431" t="s">
        <v>588</v>
      </c>
      <c r="D1823" s="439" t="s">
        <v>2190</v>
      </c>
      <c r="E1823" s="461">
        <f>D1B_Expenses!H42</f>
        <v>0</v>
      </c>
    </row>
    <row r="1824" spans="2:5" x14ac:dyDescent="0.2">
      <c r="B1824" s="431" t="s">
        <v>595</v>
      </c>
      <c r="C1824" s="431" t="s">
        <v>588</v>
      </c>
      <c r="D1824" s="439" t="s">
        <v>2191</v>
      </c>
      <c r="E1824" s="461">
        <f>D1B_Expenses!H43</f>
        <v>0</v>
      </c>
    </row>
    <row r="1825" spans="2:5" x14ac:dyDescent="0.2">
      <c r="B1825" s="431" t="s">
        <v>595</v>
      </c>
      <c r="C1825" s="431" t="s">
        <v>588</v>
      </c>
      <c r="D1825" s="439" t="s">
        <v>2192</v>
      </c>
      <c r="E1825" s="461">
        <f>D1B_Expenses!H44</f>
        <v>0</v>
      </c>
    </row>
    <row r="1826" spans="2:5" x14ac:dyDescent="0.2">
      <c r="B1826" s="431" t="s">
        <v>595</v>
      </c>
      <c r="C1826" s="431" t="s">
        <v>588</v>
      </c>
      <c r="D1826" s="439" t="s">
        <v>2193</v>
      </c>
      <c r="E1826" s="461">
        <f>D1B_Expenses!H45</f>
        <v>0</v>
      </c>
    </row>
    <row r="1827" spans="2:5" x14ac:dyDescent="0.2">
      <c r="B1827" s="431" t="s">
        <v>595</v>
      </c>
      <c r="C1827" s="431" t="s">
        <v>588</v>
      </c>
      <c r="D1827" s="439" t="s">
        <v>2194</v>
      </c>
      <c r="E1827" s="461">
        <f>D1B_Expenses!H46</f>
        <v>0</v>
      </c>
    </row>
    <row r="1828" spans="2:5" x14ac:dyDescent="0.2">
      <c r="B1828" s="431" t="s">
        <v>595</v>
      </c>
      <c r="C1828" s="431" t="s">
        <v>588</v>
      </c>
      <c r="D1828" s="439" t="s">
        <v>2195</v>
      </c>
      <c r="E1828" s="461">
        <f>D1B_Expenses!H47</f>
        <v>0</v>
      </c>
    </row>
    <row r="1829" spans="2:5" x14ac:dyDescent="0.2">
      <c r="B1829" s="431" t="s">
        <v>595</v>
      </c>
      <c r="C1829" s="431" t="s">
        <v>588</v>
      </c>
      <c r="D1829" s="439" t="s">
        <v>2196</v>
      </c>
      <c r="E1829" s="461">
        <f>D1B_Expenses!H48</f>
        <v>0</v>
      </c>
    </row>
  </sheetData>
  <sheetProtection algorithmName="SHA-512" hashValue="FebECyVXw1HgxXrwDeVfsiJDXmv+1lhgKhhfGEBzUrkUALwJuSiMSN3tSTUZUZjpND03S1yO+XMRCq/xLTqVPQ==" saltValue="SnZFYrLrQI03b9EpkMgylg==" spinCount="100000" sheet="1" objects="1" scenarios="1"/>
  <pageMargins left="0.7" right="0.7" top="0.75" bottom="0.75" header="0.3" footer="0.3"/>
  <pageSetup orientation="portrait" horizontalDpi="1200" verticalDpi="1200" r:id="rId1"/>
  <ignoredErrors>
    <ignoredError sqref="E1710:E1749 E1608:E1707 E7:E80 E85:E1605"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
    <tabColor theme="1" tint="0.249977111117893"/>
  </sheetPr>
  <dimension ref="A1:I27"/>
  <sheetViews>
    <sheetView showGridLines="0" zoomScale="85" zoomScaleNormal="85" workbookViewId="0">
      <pane ySplit="2" topLeftCell="A3" activePane="bottomLeft" state="frozen"/>
      <selection activeCell="A7" sqref="A7"/>
      <selection pane="bottomLeft" activeCell="C28" sqref="C28"/>
    </sheetView>
  </sheetViews>
  <sheetFormatPr defaultColWidth="9.140625" defaultRowHeight="12.75" x14ac:dyDescent="0.2"/>
  <cols>
    <col min="1" max="1" width="2.7109375" style="8" customWidth="1"/>
    <col min="2" max="2" width="14.140625" style="8" bestFit="1" customWidth="1"/>
    <col min="3" max="3" width="30.7109375" style="8" bestFit="1" customWidth="1"/>
    <col min="4" max="16384" width="9.140625" style="8"/>
  </cols>
  <sheetData>
    <row r="1" spans="1:9" ht="15.75" x14ac:dyDescent="0.25">
      <c r="A1" s="10" t="str">
        <f>"Xcel | "&amp;C7</f>
        <v>Xcel | PSCo All-Source 2022 Ownership RFP</v>
      </c>
      <c r="I1" s="411" t="s">
        <v>571</v>
      </c>
    </row>
    <row r="2" spans="1:9" ht="15.75" x14ac:dyDescent="0.25">
      <c r="B2" s="10" t="s">
        <v>26</v>
      </c>
      <c r="I2" s="413" t="s">
        <v>572</v>
      </c>
    </row>
    <row r="3" spans="1:9" x14ac:dyDescent="0.2">
      <c r="I3" s="413" t="s">
        <v>2108</v>
      </c>
    </row>
    <row r="5" spans="1:9" x14ac:dyDescent="0.2">
      <c r="B5" s="11" t="s">
        <v>27</v>
      </c>
      <c r="C5" s="11" t="s">
        <v>28</v>
      </c>
    </row>
    <row r="6" spans="1:9" x14ac:dyDescent="0.2">
      <c r="B6" s="8" t="s">
        <v>24</v>
      </c>
      <c r="C6" s="9" t="s">
        <v>25</v>
      </c>
      <c r="D6" s="8" t="s">
        <v>70</v>
      </c>
    </row>
    <row r="7" spans="1:9" x14ac:dyDescent="0.2">
      <c r="B7" s="8" t="s">
        <v>23</v>
      </c>
      <c r="C7" s="9" t="s">
        <v>120</v>
      </c>
    </row>
    <row r="8" spans="1:9" x14ac:dyDescent="0.2">
      <c r="B8" s="8" t="s">
        <v>29</v>
      </c>
      <c r="C8" s="108">
        <v>2022</v>
      </c>
      <c r="D8" s="8" t="s">
        <v>70</v>
      </c>
    </row>
    <row r="9" spans="1:9" x14ac:dyDescent="0.2">
      <c r="B9" s="8" t="s">
        <v>30</v>
      </c>
      <c r="C9" s="228">
        <v>44651</v>
      </c>
      <c r="D9" s="8" t="s">
        <v>70</v>
      </c>
    </row>
    <row r="10" spans="1:9" x14ac:dyDescent="0.2">
      <c r="B10" s="8" t="s">
        <v>2103</v>
      </c>
      <c r="C10" s="9" t="s">
        <v>595</v>
      </c>
    </row>
    <row r="12" spans="1:9" x14ac:dyDescent="0.2">
      <c r="B12" s="11" t="s">
        <v>60</v>
      </c>
    </row>
    <row r="13" spans="1:9" x14ac:dyDescent="0.2">
      <c r="B13" s="82" t="s">
        <v>61</v>
      </c>
    </row>
    <row r="14" spans="1:9" x14ac:dyDescent="0.2">
      <c r="B14" s="82" t="s">
        <v>161</v>
      </c>
    </row>
    <row r="15" spans="1:9" x14ac:dyDescent="0.2">
      <c r="B15" s="82" t="s">
        <v>62</v>
      </c>
    </row>
    <row r="16" spans="1:9" x14ac:dyDescent="0.2">
      <c r="B16" s="82" t="s">
        <v>65</v>
      </c>
    </row>
    <row r="17" spans="2:4" x14ac:dyDescent="0.2">
      <c r="B17" s="82" t="s">
        <v>63</v>
      </c>
    </row>
    <row r="18" spans="2:4" x14ac:dyDescent="0.2">
      <c r="B18" s="82" t="s">
        <v>64</v>
      </c>
    </row>
    <row r="19" spans="2:4" x14ac:dyDescent="0.2">
      <c r="B19" s="82" t="s">
        <v>126</v>
      </c>
    </row>
    <row r="20" spans="2:4" x14ac:dyDescent="0.2">
      <c r="B20" s="82" t="s">
        <v>66</v>
      </c>
    </row>
    <row r="21" spans="2:4" x14ac:dyDescent="0.2">
      <c r="B21" s="82" t="s">
        <v>67</v>
      </c>
    </row>
    <row r="22" spans="2:4" x14ac:dyDescent="0.2">
      <c r="B22" s="83" t="s">
        <v>68</v>
      </c>
      <c r="C22" s="84"/>
      <c r="D22" s="84"/>
    </row>
    <row r="23" spans="2:4" x14ac:dyDescent="0.2">
      <c r="B23" s="85" t="s">
        <v>69</v>
      </c>
      <c r="C23" s="86"/>
      <c r="D23" s="86"/>
    </row>
    <row r="24" spans="2:4" x14ac:dyDescent="0.2">
      <c r="B24" s="82" t="s">
        <v>176</v>
      </c>
    </row>
    <row r="27" spans="2:4" x14ac:dyDescent="0.2">
      <c r="B27" s="481" t="s">
        <v>2114</v>
      </c>
      <c r="C27" s="487" t="s">
        <v>2197</v>
      </c>
    </row>
  </sheetData>
  <sheetProtection algorithmName="SHA-512" hashValue="X6QuxGBbiZ7uWfbDL61jX589JlMxPAsroHi+wYyFnASCwBHnLqe2yj7NPd3IbebeYfQt+czf7OxmGlzQ4lga+Q==" saltValue="VBm9AQpyWsqXGbH8/PycnA==" spinCount="100000" sheet="1" objects="1" scenarios="1"/>
  <printOptions horizontalCentered="1"/>
  <pageMargins left="0.7" right="0.7" top="0.75" bottom="0.75" header="0.3" footer="0.3"/>
  <pageSetup scale="65"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1CE82-F156-4C98-90D8-301C07F213DA}">
  <sheetPr codeName="Sheet27"/>
  <dimension ref="A1:D100"/>
  <sheetViews>
    <sheetView showGridLines="0" tabSelected="1" zoomScale="85" zoomScaleNormal="85" zoomScaleSheetLayoutView="55" workbookViewId="0">
      <pane ySplit="1" topLeftCell="A2" activePane="bottomLeft" state="frozen"/>
      <selection activeCell="A2" sqref="A2"/>
      <selection pane="bottomLeft" activeCell="C6" sqref="C6"/>
    </sheetView>
  </sheetViews>
  <sheetFormatPr defaultColWidth="0" defaultRowHeight="12.75" customHeight="1" zeroHeight="1" x14ac:dyDescent="0.2"/>
  <cols>
    <col min="1" max="1" width="3.7109375" style="283" customWidth="1"/>
    <col min="2" max="2" width="36.7109375" style="283" customWidth="1"/>
    <col min="3" max="3" width="94.7109375" style="283" customWidth="1"/>
    <col min="4" max="4" width="3.7109375" style="283" customWidth="1"/>
    <col min="5" max="16384" width="9.140625" style="283" hidden="1"/>
  </cols>
  <sheetData>
    <row r="1" spans="1:3" ht="23.1" customHeight="1" x14ac:dyDescent="0.2">
      <c r="B1" s="442" t="s">
        <v>266</v>
      </c>
      <c r="C1" s="442"/>
    </row>
    <row r="2" spans="1:3" ht="12.75" customHeight="1" x14ac:dyDescent="0.2">
      <c r="B2" s="234" t="str">
        <f>'X-GenIn'!C7</f>
        <v>PSCo All-Source 2022 Ownership RFP</v>
      </c>
      <c r="C2" s="234"/>
    </row>
    <row r="3" spans="1:3" s="235" customFormat="1" ht="12.75" customHeight="1" x14ac:dyDescent="0.2">
      <c r="B3" s="237"/>
      <c r="C3" s="237"/>
    </row>
    <row r="4" spans="1:3" s="235" customFormat="1" ht="76.5" customHeight="1" x14ac:dyDescent="0.2">
      <c r="B4" s="491" t="s">
        <v>2109</v>
      </c>
      <c r="C4" s="491"/>
    </row>
    <row r="5" spans="1:3" s="233" customFormat="1" ht="15" customHeight="1" x14ac:dyDescent="0.25">
      <c r="B5" s="443" t="s">
        <v>154</v>
      </c>
      <c r="C5" s="283"/>
    </row>
    <row r="6" spans="1:3" s="233" customFormat="1" ht="19.5" customHeight="1" x14ac:dyDescent="0.25">
      <c r="A6" s="238">
        <v>1</v>
      </c>
      <c r="B6" s="286" t="s">
        <v>72</v>
      </c>
      <c r="C6" s="118"/>
    </row>
    <row r="7" spans="1:3" s="447" customFormat="1" ht="12.75" customHeight="1" x14ac:dyDescent="0.2">
      <c r="A7" s="444"/>
      <c r="B7" s="445"/>
      <c r="C7" s="446"/>
    </row>
    <row r="8" spans="1:3" s="447" customFormat="1" ht="12.75" customHeight="1" x14ac:dyDescent="0.2">
      <c r="A8" s="444"/>
      <c r="B8" s="445"/>
      <c r="C8" s="446"/>
    </row>
    <row r="9" spans="1:3" s="233" customFormat="1" ht="20.100000000000001" customHeight="1" x14ac:dyDescent="0.25">
      <c r="A9" s="238">
        <f>+A6+1</f>
        <v>2</v>
      </c>
      <c r="B9" s="286" t="s">
        <v>158</v>
      </c>
      <c r="C9" s="118"/>
    </row>
    <row r="10" spans="1:3" s="447" customFormat="1" ht="12.75" customHeight="1" x14ac:dyDescent="0.2">
      <c r="A10" s="444"/>
      <c r="B10" s="448" t="s">
        <v>157</v>
      </c>
      <c r="C10" s="446"/>
    </row>
    <row r="11" spans="1:3" s="447" customFormat="1" ht="12.75" customHeight="1" x14ac:dyDescent="0.2">
      <c r="A11" s="444"/>
      <c r="B11" s="445"/>
      <c r="C11" s="446"/>
    </row>
    <row r="12" spans="1:3" s="233" customFormat="1" ht="20.100000000000001" customHeight="1" x14ac:dyDescent="0.25">
      <c r="A12" s="238">
        <f>A9+1</f>
        <v>3</v>
      </c>
      <c r="B12" s="286" t="s">
        <v>155</v>
      </c>
      <c r="C12" s="118"/>
    </row>
    <row r="13" spans="1:3" s="447" customFormat="1" ht="12.75" customHeight="1" x14ac:dyDescent="0.2">
      <c r="A13" s="444"/>
      <c r="B13" s="448" t="s">
        <v>156</v>
      </c>
      <c r="C13" s="446"/>
    </row>
    <row r="14" spans="1:3" s="447" customFormat="1" ht="12.75" customHeight="1" x14ac:dyDescent="0.2">
      <c r="A14" s="444"/>
      <c r="B14" s="445"/>
      <c r="C14" s="446"/>
    </row>
    <row r="15" spans="1:3" s="233" customFormat="1" ht="20.100000000000001" customHeight="1" x14ac:dyDescent="0.25">
      <c r="A15" s="238">
        <f>+A12</f>
        <v>3</v>
      </c>
      <c r="B15" s="286" t="s">
        <v>159</v>
      </c>
      <c r="C15" s="118"/>
    </row>
    <row r="16" spans="1:3" s="447" customFormat="1" ht="12.75" customHeight="1" x14ac:dyDescent="0.2">
      <c r="A16" s="444"/>
      <c r="B16" s="445"/>
      <c r="C16" s="446"/>
    </row>
    <row r="17" spans="1:3" s="447" customFormat="1" ht="12.75" customHeight="1" x14ac:dyDescent="0.2">
      <c r="A17" s="449"/>
      <c r="B17" s="450"/>
      <c r="C17" s="234"/>
    </row>
    <row r="18" spans="1:3" s="233" customFormat="1" ht="20.100000000000001" customHeight="1" x14ac:dyDescent="0.25">
      <c r="A18" s="238">
        <f>+A15+1</f>
        <v>4</v>
      </c>
      <c r="B18" s="286" t="s">
        <v>160</v>
      </c>
      <c r="C18" s="118"/>
    </row>
    <row r="19" spans="1:3" s="447" customFormat="1" ht="12.75" customHeight="1" x14ac:dyDescent="0.2">
      <c r="A19" s="444"/>
      <c r="B19" s="445"/>
      <c r="C19" s="446"/>
    </row>
    <row r="20" spans="1:3" s="447" customFormat="1" ht="12.75" customHeight="1" x14ac:dyDescent="0.2">
      <c r="A20" s="444"/>
      <c r="B20" s="451"/>
      <c r="C20" s="446"/>
    </row>
    <row r="21" spans="1:3" s="233" customFormat="1" ht="33" customHeight="1" x14ac:dyDescent="0.25">
      <c r="A21" s="238">
        <f>+A18+1</f>
        <v>5</v>
      </c>
      <c r="B21" s="314" t="s">
        <v>2106</v>
      </c>
      <c r="C21" s="429"/>
    </row>
    <row r="22" spans="1:3" s="447" customFormat="1" ht="12.75" customHeight="1" x14ac:dyDescent="0.2">
      <c r="A22" s="449"/>
      <c r="B22" s="448" t="s">
        <v>2105</v>
      </c>
      <c r="C22" s="234"/>
    </row>
    <row r="23" spans="1:3" s="447" customFormat="1" ht="12.75" customHeight="1" x14ac:dyDescent="0.2">
      <c r="A23" s="449"/>
      <c r="B23" s="450"/>
      <c r="C23" s="234"/>
    </row>
    <row r="24" spans="1:3" s="233" customFormat="1" ht="20.100000000000001" customHeight="1" x14ac:dyDescent="0.25">
      <c r="A24" s="238">
        <f>+A21+1</f>
        <v>6</v>
      </c>
      <c r="B24" s="286" t="s">
        <v>2104</v>
      </c>
      <c r="C24" s="201"/>
    </row>
    <row r="25" spans="1:3" s="447" customFormat="1" ht="12.75" customHeight="1" x14ac:dyDescent="0.2">
      <c r="A25" s="444"/>
      <c r="B25" s="448"/>
      <c r="C25" s="446"/>
    </row>
    <row r="26" spans="1:3" s="447" customFormat="1" ht="12.75" customHeight="1" x14ac:dyDescent="0.2">
      <c r="A26" s="444"/>
      <c r="B26" s="448"/>
      <c r="C26" s="446"/>
    </row>
    <row r="27" spans="1:3" s="236" customFormat="1" ht="20.100000000000001" customHeight="1" x14ac:dyDescent="0.25">
      <c r="A27" s="238">
        <f>+A24+1</f>
        <v>7</v>
      </c>
      <c r="B27" s="239" t="s">
        <v>248</v>
      </c>
      <c r="C27" s="320"/>
    </row>
    <row r="28" spans="1:3" s="236" customFormat="1" ht="150" customHeight="1" x14ac:dyDescent="0.2">
      <c r="A28" s="321"/>
      <c r="B28" s="492"/>
      <c r="C28" s="493"/>
    </row>
    <row r="29" spans="1:3" ht="12.75" customHeight="1" x14ac:dyDescent="0.2"/>
    <row r="30" spans="1:3" s="233" customFormat="1" ht="12.75" customHeight="1" x14ac:dyDescent="0.2">
      <c r="B30" s="283"/>
      <c r="C30" s="283"/>
    </row>
    <row r="31" spans="1:3" ht="20.100000000000001" customHeight="1" x14ac:dyDescent="0.2">
      <c r="B31" s="452" t="s">
        <v>576</v>
      </c>
    </row>
    <row r="32" spans="1:3" ht="20.100000000000001" customHeight="1" x14ac:dyDescent="0.2">
      <c r="B32" s="452" t="s">
        <v>577</v>
      </c>
    </row>
    <row r="33" s="283" customFormat="1" ht="12.75" customHeight="1" x14ac:dyDescent="0.2"/>
    <row r="34" s="283" customFormat="1" ht="12.75" customHeight="1" x14ac:dyDescent="0.2"/>
    <row r="35" s="283" customFormat="1" ht="12.75" customHeight="1" x14ac:dyDescent="0.2"/>
    <row r="36" s="283" customFormat="1" ht="12.75" customHeight="1" x14ac:dyDescent="0.2"/>
    <row r="37" s="283" customFormat="1" ht="12.75" customHeight="1" x14ac:dyDescent="0.2"/>
    <row r="38" s="283" customFormat="1" ht="12.75" customHeight="1" x14ac:dyDescent="0.2"/>
    <row r="39" s="283" customFormat="1" ht="12.75" customHeight="1" x14ac:dyDescent="0.2"/>
    <row r="40" s="283" customFormat="1" ht="12.75" customHeight="1" x14ac:dyDescent="0.2"/>
    <row r="41" s="283" customFormat="1" ht="12.75" customHeight="1" x14ac:dyDescent="0.2"/>
    <row r="42" s="283" customFormat="1" ht="12.75" customHeight="1" x14ac:dyDescent="0.2"/>
    <row r="43" s="283" customFormat="1" ht="12.75" customHeight="1" x14ac:dyDescent="0.2"/>
    <row r="44" s="283" customFormat="1" ht="12.75" customHeight="1" x14ac:dyDescent="0.2"/>
    <row r="45" s="283" customFormat="1" ht="12.75" customHeight="1" x14ac:dyDescent="0.2"/>
    <row r="46" s="283" customFormat="1" ht="12.75" customHeight="1" x14ac:dyDescent="0.2"/>
    <row r="47" s="283" customFormat="1" ht="12.75" customHeight="1" x14ac:dyDescent="0.2"/>
    <row r="48" s="283" customFormat="1" ht="12.75" customHeight="1" x14ac:dyDescent="0.2"/>
    <row r="49" s="283" customFormat="1" ht="12.75" customHeight="1" x14ac:dyDescent="0.2"/>
    <row r="50" s="283" customFormat="1" ht="12.75" customHeight="1" x14ac:dyDescent="0.2"/>
    <row r="51" s="283" customFormat="1" ht="12.75" customHeight="1" x14ac:dyDescent="0.2"/>
    <row r="52" s="283" customFormat="1" ht="12.75" customHeight="1" x14ac:dyDescent="0.2"/>
    <row r="53" s="283" customFormat="1" ht="12.75" customHeight="1" x14ac:dyDescent="0.2"/>
    <row r="54" s="283" customFormat="1" ht="12.75" customHeight="1" x14ac:dyDescent="0.2"/>
    <row r="55" s="283" customFormat="1" ht="12.75" customHeight="1" x14ac:dyDescent="0.2"/>
    <row r="56" s="283" customFormat="1" ht="12.75" customHeight="1" x14ac:dyDescent="0.2"/>
    <row r="57" s="283" customFormat="1" ht="12.75" customHeight="1" x14ac:dyDescent="0.2"/>
    <row r="58" s="283" customFormat="1" ht="12.75" customHeight="1" x14ac:dyDescent="0.2"/>
    <row r="59" s="283" customFormat="1" ht="12.75" customHeight="1" x14ac:dyDescent="0.2"/>
    <row r="60" s="283" customFormat="1" ht="12.75" customHeight="1" x14ac:dyDescent="0.2"/>
    <row r="61" s="283" customFormat="1" ht="12.75" customHeight="1" x14ac:dyDescent="0.2"/>
    <row r="62" s="283" customFormat="1" ht="12.75" customHeight="1" x14ac:dyDescent="0.2"/>
    <row r="63" s="283" customFormat="1" ht="12.75" customHeight="1" x14ac:dyDescent="0.2"/>
    <row r="64" s="283" customFormat="1" ht="12.75" customHeight="1" x14ac:dyDescent="0.2"/>
    <row r="65" s="283" customFormat="1" ht="12.75" customHeight="1" x14ac:dyDescent="0.2"/>
    <row r="66" s="283" customFormat="1" ht="12.75" customHeight="1" x14ac:dyDescent="0.2"/>
    <row r="67" s="283" customFormat="1" ht="12.75" customHeight="1" x14ac:dyDescent="0.2"/>
    <row r="68" s="283" customFormat="1" ht="12.75" customHeight="1" x14ac:dyDescent="0.2"/>
    <row r="69" s="283" customFormat="1" ht="12.75" customHeight="1" x14ac:dyDescent="0.2"/>
    <row r="70" s="283" customFormat="1" ht="12.75" customHeight="1" x14ac:dyDescent="0.2"/>
    <row r="71" s="283" customFormat="1" ht="12.75" customHeight="1" x14ac:dyDescent="0.2"/>
    <row r="72" s="283" customFormat="1" ht="12.75" customHeight="1" x14ac:dyDescent="0.2"/>
    <row r="73" s="283" customFormat="1" ht="12.75" customHeight="1" x14ac:dyDescent="0.2"/>
    <row r="74" s="283" customFormat="1" ht="12.75" customHeight="1" x14ac:dyDescent="0.2"/>
    <row r="75" s="283" customFormat="1" ht="12.75" customHeight="1" x14ac:dyDescent="0.2"/>
    <row r="76" s="283" customFormat="1" ht="12.75" customHeight="1" x14ac:dyDescent="0.2"/>
    <row r="77" s="283" customFormat="1" ht="12.75" customHeight="1" x14ac:dyDescent="0.2"/>
    <row r="78" s="283" customFormat="1" ht="12.75" customHeight="1" x14ac:dyDescent="0.2"/>
    <row r="79" s="283" customFormat="1" ht="12.75" customHeight="1" x14ac:dyDescent="0.2"/>
    <row r="80" s="283" customFormat="1" ht="12.75" customHeight="1" x14ac:dyDescent="0.2"/>
    <row r="81" s="283" customFormat="1" ht="12.75" customHeight="1" x14ac:dyDescent="0.2"/>
    <row r="82" s="283" customFormat="1" ht="12.75" customHeight="1" x14ac:dyDescent="0.2"/>
    <row r="83" s="283" customFormat="1" ht="12.75" customHeight="1" x14ac:dyDescent="0.2"/>
    <row r="84" s="283" customFormat="1" ht="12.75" customHeight="1" x14ac:dyDescent="0.2"/>
    <row r="85" s="283" customFormat="1" ht="12.75" customHeight="1" x14ac:dyDescent="0.2"/>
    <row r="86" s="283" customFormat="1" ht="12.75" customHeight="1" x14ac:dyDescent="0.2"/>
    <row r="87" s="283" customFormat="1" ht="12.75" customHeight="1" x14ac:dyDescent="0.2"/>
    <row r="88" s="283" customFormat="1" ht="12.75" customHeight="1" x14ac:dyDescent="0.2"/>
    <row r="89" s="283" customFormat="1" ht="12.75" customHeight="1" x14ac:dyDescent="0.2"/>
    <row r="90" s="283" customFormat="1" ht="12.75" customHeight="1" x14ac:dyDescent="0.2"/>
    <row r="91" s="283" customFormat="1" ht="12.75" customHeight="1" x14ac:dyDescent="0.2"/>
    <row r="92" s="283" customFormat="1" ht="12.75" customHeight="1" x14ac:dyDescent="0.2"/>
    <row r="93" s="283" customFormat="1" ht="12.75" customHeight="1" x14ac:dyDescent="0.2"/>
    <row r="94" s="283" customFormat="1" ht="12.75" customHeight="1" x14ac:dyDescent="0.2"/>
    <row r="95" s="283" customFormat="1" ht="12.75" customHeight="1" x14ac:dyDescent="0.2"/>
    <row r="96" s="283" customFormat="1" ht="12.75" customHeight="1" x14ac:dyDescent="0.2"/>
    <row r="97" s="283" customFormat="1" ht="12.75" customHeight="1" x14ac:dyDescent="0.2"/>
    <row r="98" s="283" customFormat="1" ht="12.75" customHeight="1" x14ac:dyDescent="0.2"/>
    <row r="99" s="283" customFormat="1" ht="12.75" customHeight="1" x14ac:dyDescent="0.2"/>
    <row r="100" s="283" customFormat="1" ht="12.75" customHeight="1" x14ac:dyDescent="0.2"/>
  </sheetData>
  <sheetProtection algorithmName="SHA-512" hashValue="gqNDPvgz15naJ7pfYyTRXETTFoXkBtm/d1EPyNsXrhyA8KTX5VRmf71IQgHdvVie4c86OhlOLxPoH2abn/GNAA==" saltValue="sbSdlaUX0BYoDxmZ+Pl2rA==" spinCount="100000" sheet="1" selectLockedCells="1"/>
  <mergeCells count="2">
    <mergeCell ref="B4:C4"/>
    <mergeCell ref="B28:C28"/>
  </mergeCells>
  <dataValidations disablePrompts="1" count="2">
    <dataValidation operator="greaterThanOrEqual" allowBlank="1" showInputMessage="1" showErrorMessage="1" error="Enter a numeric value only." sqref="B9" xr:uid="{1956F135-1726-4DE6-AB1A-51AD34E78E1A}"/>
    <dataValidation type="whole" operator="greaterThanOrEqual" allowBlank="1" showInputMessage="1" showErrorMessage="1" error="Enter a positive whole number only." sqref="C24" xr:uid="{4FD7D68E-305A-440F-B9C2-0D401C36B128}">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dimension ref="A1:I101"/>
  <sheetViews>
    <sheetView showGridLines="0" zoomScale="85" zoomScaleNormal="8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111" customWidth="1"/>
    <col min="2" max="2" width="36.7109375" style="5" customWidth="1"/>
    <col min="3" max="3" width="94.7109375" style="5" customWidth="1"/>
    <col min="4" max="4" width="3.7109375" style="5" customWidth="1"/>
    <col min="5" max="16384" width="9.140625" style="5" hidden="1"/>
  </cols>
  <sheetData>
    <row r="1" spans="1:3" ht="23.1" customHeight="1" x14ac:dyDescent="0.2">
      <c r="B1" s="88" t="s">
        <v>74</v>
      </c>
      <c r="C1" s="88"/>
    </row>
    <row r="2" spans="1:3" ht="12.75" customHeight="1" x14ac:dyDescent="0.2">
      <c r="B2" s="114" t="str">
        <f>'X-GenIn'!C7</f>
        <v>PSCo All-Source 2022 Ownership RFP</v>
      </c>
      <c r="C2" s="123"/>
    </row>
    <row r="3" spans="1:3" ht="12.75" customHeight="1" x14ac:dyDescent="0.2">
      <c r="B3" s="209"/>
      <c r="C3" s="209"/>
    </row>
    <row r="4" spans="1:3" s="4" customFormat="1" ht="159" customHeight="1" x14ac:dyDescent="0.2">
      <c r="A4" s="112"/>
      <c r="B4" s="488" t="s">
        <v>127</v>
      </c>
      <c r="C4" s="488"/>
    </row>
    <row r="5" spans="1:3" s="4" customFormat="1" ht="20.100000000000001" customHeight="1" x14ac:dyDescent="0.25">
      <c r="A5" s="109">
        <v>1</v>
      </c>
      <c r="B5" s="121" t="s">
        <v>121</v>
      </c>
      <c r="C5" s="72"/>
    </row>
    <row r="6" spans="1:3" s="4" customFormat="1" ht="12.75" customHeight="1" x14ac:dyDescent="0.2">
      <c r="A6" s="112"/>
      <c r="B6" s="113" t="s">
        <v>164</v>
      </c>
    </row>
    <row r="7" spans="1:3" s="4" customFormat="1" ht="12.75" customHeight="1" x14ac:dyDescent="0.25">
      <c r="A7" s="112"/>
      <c r="B7" s="121"/>
      <c r="C7" s="73"/>
    </row>
    <row r="8" spans="1:3" s="4" customFormat="1" ht="20.100000000000001" customHeight="1" x14ac:dyDescent="0.25">
      <c r="A8" s="109">
        <f>+A5+1</f>
        <v>2</v>
      </c>
      <c r="B8" s="121" t="s">
        <v>122</v>
      </c>
      <c r="C8" s="72"/>
    </row>
    <row r="9" spans="1:3" s="4" customFormat="1" ht="12.75" customHeight="1" x14ac:dyDescent="0.2">
      <c r="A9" s="112"/>
      <c r="B9" s="113" t="s">
        <v>163</v>
      </c>
    </row>
    <row r="10" spans="1:3" s="4" customFormat="1" ht="12.75" customHeight="1" x14ac:dyDescent="0.25">
      <c r="A10" s="112"/>
      <c r="B10" s="121"/>
      <c r="C10" s="73"/>
    </row>
    <row r="11" spans="1:3" s="4" customFormat="1" ht="20.100000000000001" customHeight="1" x14ac:dyDescent="0.25">
      <c r="A11" s="109">
        <f>+A8+1</f>
        <v>3</v>
      </c>
      <c r="B11" s="121" t="s">
        <v>162</v>
      </c>
      <c r="C11" s="72"/>
    </row>
    <row r="12" spans="1:3" s="4" customFormat="1" ht="12.75" customHeight="1" x14ac:dyDescent="0.25">
      <c r="A12" s="112"/>
      <c r="B12" s="122"/>
      <c r="C12" s="74"/>
    </row>
    <row r="13" spans="1:3" s="4" customFormat="1" ht="12.75" customHeight="1" x14ac:dyDescent="0.25">
      <c r="A13" s="112"/>
      <c r="B13" s="121"/>
      <c r="C13" s="73"/>
    </row>
    <row r="14" spans="1:3" s="4" customFormat="1" ht="20.100000000000001" customHeight="1" x14ac:dyDescent="0.25">
      <c r="A14" s="109">
        <f>+A11+1</f>
        <v>4</v>
      </c>
      <c r="B14" s="122" t="s">
        <v>123</v>
      </c>
      <c r="C14" s="72"/>
    </row>
    <row r="15" spans="1:3" s="4" customFormat="1" ht="12.75" customHeight="1" x14ac:dyDescent="0.25">
      <c r="A15" s="112"/>
      <c r="B15" s="122"/>
      <c r="C15" s="74"/>
    </row>
    <row r="16" spans="1:3" s="4" customFormat="1" ht="12.75" customHeight="1" x14ac:dyDescent="0.25">
      <c r="A16" s="112"/>
      <c r="B16" s="121"/>
      <c r="C16" s="73"/>
    </row>
    <row r="17" spans="1:9" s="4" customFormat="1" ht="20.100000000000001" customHeight="1" x14ac:dyDescent="0.25">
      <c r="A17" s="109">
        <f>+A14+1</f>
        <v>5</v>
      </c>
      <c r="B17" s="121" t="s">
        <v>124</v>
      </c>
      <c r="C17" s="72"/>
    </row>
    <row r="18" spans="1:9" s="4" customFormat="1" ht="12.75" customHeight="1" x14ac:dyDescent="0.25">
      <c r="A18" s="112"/>
      <c r="B18" s="121"/>
      <c r="C18" s="74"/>
    </row>
    <row r="19" spans="1:9" s="4" customFormat="1" ht="12.75" customHeight="1" x14ac:dyDescent="0.25">
      <c r="A19" s="112"/>
      <c r="B19" s="121"/>
      <c r="C19" s="74"/>
    </row>
    <row r="20" spans="1:9" s="4" customFormat="1" ht="20.100000000000001" customHeight="1" x14ac:dyDescent="0.25">
      <c r="A20" s="109">
        <f>+A17+1</f>
        <v>6</v>
      </c>
      <c r="B20" s="121" t="s">
        <v>125</v>
      </c>
      <c r="C20" s="119"/>
    </row>
    <row r="21" spans="1:9" ht="12.75" customHeight="1" x14ac:dyDescent="0.2"/>
    <row r="22" spans="1:9" ht="12.75" customHeight="1" x14ac:dyDescent="0.2"/>
    <row r="23" spans="1:9" s="22" customFormat="1" ht="20.100000000000001" customHeight="1" x14ac:dyDescent="0.25">
      <c r="A23" s="109">
        <f>+A20+1</f>
        <v>7</v>
      </c>
      <c r="B23" s="13" t="s">
        <v>564</v>
      </c>
      <c r="C23" s="51"/>
      <c r="D23" s="51"/>
      <c r="E23" s="29"/>
      <c r="F23" s="29"/>
      <c r="G23" s="29"/>
      <c r="H23" s="29"/>
      <c r="I23" s="29"/>
    </row>
    <row r="24" spans="1:9" ht="200.1" customHeight="1" x14ac:dyDescent="0.2">
      <c r="B24" s="489"/>
      <c r="C24" s="490"/>
      <c r="D24" s="51"/>
      <c r="E24" s="409"/>
      <c r="F24" s="409"/>
      <c r="G24" s="409"/>
      <c r="H24" s="409"/>
      <c r="I24" s="410"/>
    </row>
    <row r="25" spans="1:9" ht="12.75" customHeight="1" x14ac:dyDescent="0.2"/>
    <row r="26" spans="1:9" ht="12.75" customHeight="1" x14ac:dyDescent="0.2"/>
    <row r="27" spans="1:9" ht="12.75" customHeight="1" x14ac:dyDescent="0.2"/>
    <row r="28" spans="1:9" ht="12.75" customHeight="1" x14ac:dyDescent="0.2"/>
    <row r="29" spans="1:9" ht="12.75" customHeight="1" x14ac:dyDescent="0.2"/>
    <row r="30" spans="1:9" ht="12.75" customHeight="1" x14ac:dyDescent="0.2"/>
    <row r="31" spans="1:9" ht="12.75" customHeight="1" x14ac:dyDescent="0.2"/>
    <row r="32" spans="1:9" ht="12.75" customHeight="1" x14ac:dyDescent="0.2">
      <c r="A32" s="110"/>
    </row>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sheetData>
  <sheetProtection algorithmName="SHA-512" hashValue="+uzV9e5Hs8QADyhrdd1F5eLCBV3xbjkk/t0lPhVQ4Qe17n2A4UgWVNYCRuO7jI6Ctp4YvnUSQN9hSg+O4I5YHw==" saltValue="s4AWvMy8R97fF3I5uXGpHA==" spinCount="100000" sheet="1" selectLockedCells="1"/>
  <mergeCells count="2">
    <mergeCell ref="B4:C4"/>
    <mergeCell ref="B24:C24"/>
  </mergeCells>
  <phoneticPr fontId="0" type="noConversion"/>
  <printOptions horizontalCentered="1"/>
  <pageMargins left="0.7" right="0.7" top="0.75" bottom="0.75" header="0.3" footer="0.3"/>
  <pageSetup scale="65" fitToWidth="0"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D4C27-BCE9-40D2-ACA6-9CA848AC2AB9}">
  <sheetPr codeName="Sheet2"/>
  <dimension ref="A1:P100"/>
  <sheetViews>
    <sheetView showGridLines="0" zoomScale="85" zoomScaleNormal="85" zoomScaleSheetLayoutView="85" workbookViewId="0">
      <pane ySplit="1" topLeftCell="A2" activePane="bottomLeft" state="frozen"/>
      <selection activeCell="C27" sqref="C27"/>
      <selection pane="bottomLeft" activeCell="C29" sqref="C29"/>
    </sheetView>
  </sheetViews>
  <sheetFormatPr defaultColWidth="0" defaultRowHeight="12.75" zeroHeight="1" x14ac:dyDescent="0.2"/>
  <cols>
    <col min="1" max="1" width="3.7109375" style="254" customWidth="1"/>
    <col min="2" max="2" width="59.140625" style="233" customWidth="1"/>
    <col min="3" max="3" width="53.140625" style="233" customWidth="1"/>
    <col min="4" max="4" width="19.85546875" style="233" customWidth="1"/>
    <col min="5" max="5" width="3.7109375" style="233" customWidth="1"/>
    <col min="6" max="11" width="9.140625" style="284" hidden="1" customWidth="1"/>
    <col min="12" max="16384" width="9.140625" style="233" hidden="1"/>
  </cols>
  <sheetData>
    <row r="1" spans="1:8" ht="23.1" customHeight="1" x14ac:dyDescent="0.25">
      <c r="B1" s="231" t="s">
        <v>472</v>
      </c>
      <c r="C1" s="232"/>
      <c r="D1" s="232"/>
    </row>
    <row r="2" spans="1:8" ht="12.75" customHeight="1" x14ac:dyDescent="0.2">
      <c r="B2" s="114" t="str">
        <f>'X-GenIn'!C7</f>
        <v>PSCo All-Source 2022 Ownership RFP</v>
      </c>
      <c r="C2" s="235"/>
      <c r="D2" s="285"/>
    </row>
    <row r="3" spans="1:8" ht="12.75" customHeight="1" x14ac:dyDescent="0.2">
      <c r="B3" s="285"/>
      <c r="C3" s="285"/>
      <c r="D3" s="285"/>
    </row>
    <row r="4" spans="1:8" ht="20.100000000000001" customHeight="1" x14ac:dyDescent="0.25">
      <c r="A4" s="238">
        <v>1</v>
      </c>
      <c r="B4" s="286" t="s">
        <v>13</v>
      </c>
      <c r="C4" s="349"/>
      <c r="D4" s="287"/>
    </row>
    <row r="5" spans="1:8" ht="12.75" customHeight="1" x14ac:dyDescent="0.2">
      <c r="A5" s="256"/>
      <c r="C5" s="265"/>
      <c r="D5" s="287"/>
    </row>
    <row r="6" spans="1:8" ht="20.100000000000001" customHeight="1" x14ac:dyDescent="0.25">
      <c r="A6" s="238">
        <f>+A4+1</f>
        <v>2</v>
      </c>
      <c r="B6" s="239" t="s">
        <v>75</v>
      </c>
      <c r="C6" s="265"/>
      <c r="D6" s="288"/>
    </row>
    <row r="7" spans="1:8" ht="20.100000000000001" customHeight="1" x14ac:dyDescent="0.2">
      <c r="A7" s="256"/>
      <c r="B7" s="240" t="s">
        <v>128</v>
      </c>
      <c r="C7" s="349"/>
      <c r="D7" s="288"/>
    </row>
    <row r="8" spans="1:8" ht="20.100000000000001" customHeight="1" x14ac:dyDescent="0.2">
      <c r="A8" s="256"/>
      <c r="B8" s="240" t="s">
        <v>129</v>
      </c>
      <c r="C8" s="349"/>
      <c r="D8" s="288"/>
    </row>
    <row r="9" spans="1:8" ht="20.100000000000001" customHeight="1" x14ac:dyDescent="0.2">
      <c r="A9" s="256"/>
      <c r="B9" s="240" t="s">
        <v>130</v>
      </c>
      <c r="C9" s="350"/>
      <c r="D9" s="288"/>
      <c r="F9" s="246"/>
      <c r="G9" s="246" t="s">
        <v>436</v>
      </c>
      <c r="H9" s="246"/>
    </row>
    <row r="10" spans="1:8" ht="20.100000000000001" customHeight="1" x14ac:dyDescent="0.2">
      <c r="A10" s="256"/>
      <c r="B10" s="240" t="s">
        <v>131</v>
      </c>
      <c r="C10" s="124"/>
      <c r="D10" s="288" t="s">
        <v>150</v>
      </c>
      <c r="F10" s="289" t="s">
        <v>165</v>
      </c>
      <c r="G10" s="284">
        <v>25</v>
      </c>
      <c r="H10" s="284">
        <v>50</v>
      </c>
    </row>
    <row r="11" spans="1:8" ht="20.100000000000001" customHeight="1" x14ac:dyDescent="0.2">
      <c r="A11" s="256"/>
      <c r="B11" s="240" t="s">
        <v>132</v>
      </c>
      <c r="C11" s="124"/>
      <c r="D11" s="288" t="s">
        <v>150</v>
      </c>
      <c r="F11" s="289" t="s">
        <v>166</v>
      </c>
      <c r="G11" s="284">
        <v>-125</v>
      </c>
      <c r="H11" s="284">
        <v>-65</v>
      </c>
    </row>
    <row r="12" spans="1:8" ht="12.75" customHeight="1" x14ac:dyDescent="0.2">
      <c r="A12" s="238"/>
      <c r="B12" s="236"/>
      <c r="D12" s="290"/>
    </row>
    <row r="13" spans="1:8" ht="15.75" x14ac:dyDescent="0.25">
      <c r="A13" s="291">
        <f>+A6+1</f>
        <v>3</v>
      </c>
      <c r="B13" s="239" t="s">
        <v>54</v>
      </c>
      <c r="D13" s="290"/>
    </row>
    <row r="14" spans="1:8" ht="20.100000000000001" customHeight="1" x14ac:dyDescent="0.2">
      <c r="A14" s="256"/>
      <c r="B14" s="240" t="s">
        <v>133</v>
      </c>
      <c r="C14" s="349"/>
      <c r="D14" s="351"/>
    </row>
    <row r="15" spans="1:8" ht="20.100000000000001" customHeight="1" x14ac:dyDescent="0.2">
      <c r="A15" s="256"/>
      <c r="B15" s="240" t="s">
        <v>134</v>
      </c>
      <c r="C15" s="349"/>
      <c r="D15" s="288"/>
    </row>
    <row r="16" spans="1:8" ht="20.100000000000001" customHeight="1" x14ac:dyDescent="0.2">
      <c r="A16" s="256"/>
      <c r="B16" s="240" t="s">
        <v>135</v>
      </c>
      <c r="C16" s="349"/>
      <c r="D16" s="288"/>
    </row>
    <row r="17" spans="1:16" ht="20.100000000000001" customHeight="1" x14ac:dyDescent="0.2">
      <c r="A17" s="256"/>
      <c r="B17" s="240" t="s">
        <v>143</v>
      </c>
      <c r="C17" s="349"/>
      <c r="D17" s="288"/>
    </row>
    <row r="18" spans="1:16" ht="20.100000000000001" customHeight="1" x14ac:dyDescent="0.2">
      <c r="A18" s="256"/>
      <c r="B18" s="240" t="s">
        <v>71</v>
      </c>
      <c r="C18" s="352"/>
      <c r="D18" s="288"/>
    </row>
    <row r="19" spans="1:16" ht="12.75" customHeight="1" x14ac:dyDescent="0.2">
      <c r="A19" s="256"/>
      <c r="B19" s="292"/>
      <c r="C19" s="293"/>
      <c r="D19" s="290"/>
    </row>
    <row r="20" spans="1:16" ht="20.100000000000001" customHeight="1" x14ac:dyDescent="0.25">
      <c r="A20" s="238">
        <f>+A13+1</f>
        <v>4</v>
      </c>
      <c r="B20" s="239" t="s">
        <v>171</v>
      </c>
      <c r="C20" s="293"/>
      <c r="D20" s="290"/>
    </row>
    <row r="21" spans="1:16" ht="20.100000000000001" customHeight="1" x14ac:dyDescent="0.2">
      <c r="A21" s="256"/>
      <c r="B21" s="240" t="s">
        <v>144</v>
      </c>
      <c r="C21" s="349"/>
      <c r="D21" s="288"/>
    </row>
    <row r="22" spans="1:16" ht="20.100000000000001" customHeight="1" x14ac:dyDescent="0.2">
      <c r="A22" s="256"/>
      <c r="B22" s="240" t="s">
        <v>145</v>
      </c>
      <c r="C22" s="349"/>
      <c r="D22" s="288"/>
    </row>
    <row r="23" spans="1:16" ht="20.100000000000001" customHeight="1" x14ac:dyDescent="0.2">
      <c r="A23" s="256"/>
      <c r="B23" s="240" t="s">
        <v>146</v>
      </c>
      <c r="C23" s="349"/>
      <c r="D23" s="288"/>
    </row>
    <row r="24" spans="1:16" ht="20.100000000000001" customHeight="1" x14ac:dyDescent="0.2">
      <c r="A24" s="256"/>
      <c r="B24" s="240" t="s">
        <v>147</v>
      </c>
      <c r="C24" s="349"/>
      <c r="D24" s="288"/>
    </row>
    <row r="25" spans="1:16" ht="20.100000000000001" customHeight="1" x14ac:dyDescent="0.2">
      <c r="A25" s="256"/>
      <c r="B25" s="240" t="s">
        <v>148</v>
      </c>
      <c r="C25" s="352"/>
      <c r="D25" s="288"/>
    </row>
    <row r="26" spans="1:16" ht="12.75" customHeight="1" x14ac:dyDescent="0.2">
      <c r="A26" s="256"/>
      <c r="D26" s="268"/>
      <c r="F26" s="246"/>
      <c r="G26" s="246" t="s">
        <v>437</v>
      </c>
      <c r="H26" s="246"/>
      <c r="I26" s="246"/>
      <c r="J26" s="246"/>
      <c r="K26" s="246"/>
    </row>
    <row r="27" spans="1:16" ht="20.100000000000001" customHeight="1" x14ac:dyDescent="0.25">
      <c r="A27" s="238">
        <f>+A20+1</f>
        <v>5</v>
      </c>
      <c r="B27" s="239" t="s">
        <v>149</v>
      </c>
      <c r="C27" s="353"/>
      <c r="D27" s="268" t="s">
        <v>473</v>
      </c>
      <c r="G27" s="294" t="s">
        <v>459</v>
      </c>
      <c r="H27" s="294" t="s">
        <v>521</v>
      </c>
      <c r="I27" s="294" t="s">
        <v>460</v>
      </c>
      <c r="J27" s="294" t="s">
        <v>461</v>
      </c>
      <c r="K27" s="294" t="s">
        <v>98</v>
      </c>
      <c r="L27" s="294" t="s">
        <v>463</v>
      </c>
      <c r="M27" s="294" t="s">
        <v>457</v>
      </c>
      <c r="N27" s="294" t="s">
        <v>462</v>
      </c>
      <c r="O27" s="294" t="s">
        <v>522</v>
      </c>
      <c r="P27" s="294" t="s">
        <v>458</v>
      </c>
    </row>
    <row r="28" spans="1:16" ht="20.100000000000001" customHeight="1" x14ac:dyDescent="0.2">
      <c r="A28" s="256"/>
      <c r="B28" s="295" t="s">
        <v>438</v>
      </c>
      <c r="C28" s="349"/>
      <c r="D28" s="288"/>
    </row>
    <row r="29" spans="1:16" ht="20.100000000000001" customHeight="1" x14ac:dyDescent="0.2">
      <c r="A29" s="256"/>
      <c r="B29" s="240" t="s">
        <v>136</v>
      </c>
      <c r="C29" s="227"/>
      <c r="D29" s="268" t="s">
        <v>168</v>
      </c>
    </row>
    <row r="30" spans="1:16" ht="20.100000000000001" customHeight="1" x14ac:dyDescent="0.2">
      <c r="A30" s="256"/>
      <c r="B30" s="240" t="s">
        <v>139</v>
      </c>
      <c r="C30" s="226"/>
      <c r="D30" s="288"/>
    </row>
    <row r="31" spans="1:16" ht="20.100000000000001" customHeight="1" x14ac:dyDescent="0.2">
      <c r="A31" s="256"/>
      <c r="B31" s="240" t="s">
        <v>137</v>
      </c>
      <c r="C31" s="227"/>
      <c r="D31" s="268" t="s">
        <v>167</v>
      </c>
    </row>
    <row r="32" spans="1:16" ht="20.100000000000001" customHeight="1" x14ac:dyDescent="0.2">
      <c r="A32" s="256"/>
      <c r="B32" s="240" t="s">
        <v>138</v>
      </c>
      <c r="C32" s="227"/>
      <c r="D32" s="268"/>
      <c r="G32" s="246" t="s">
        <v>517</v>
      </c>
      <c r="H32" s="246"/>
    </row>
    <row r="33" spans="1:11" ht="20.100000000000001" customHeight="1" x14ac:dyDescent="0.2">
      <c r="A33" s="256"/>
      <c r="B33" s="240" t="s">
        <v>518</v>
      </c>
      <c r="C33" s="353"/>
      <c r="D33" s="268" t="s">
        <v>473</v>
      </c>
      <c r="G33" s="269" t="s">
        <v>56</v>
      </c>
      <c r="H33" s="269" t="s">
        <v>55</v>
      </c>
    </row>
    <row r="34" spans="1:11" ht="12.75" customHeight="1" x14ac:dyDescent="0.2">
      <c r="A34" s="256"/>
      <c r="B34" s="243" t="s">
        <v>519</v>
      </c>
      <c r="C34" s="236"/>
      <c r="D34" s="290"/>
      <c r="G34" s="125"/>
    </row>
    <row r="35" spans="1:11" ht="20.100000000000001" customHeight="1" x14ac:dyDescent="0.25">
      <c r="A35" s="238">
        <f>A27+1</f>
        <v>6</v>
      </c>
      <c r="B35" s="239" t="s">
        <v>94</v>
      </c>
      <c r="C35" s="293"/>
      <c r="D35" s="290"/>
    </row>
    <row r="36" spans="1:11" ht="20.100000000000001" customHeight="1" x14ac:dyDescent="0.2">
      <c r="A36" s="256"/>
      <c r="B36" s="240" t="s">
        <v>151</v>
      </c>
      <c r="C36" s="349"/>
      <c r="D36" s="288"/>
    </row>
    <row r="37" spans="1:11" ht="20.100000000000001" customHeight="1" x14ac:dyDescent="0.2">
      <c r="A37" s="256"/>
      <c r="B37" s="240" t="s">
        <v>152</v>
      </c>
      <c r="C37" s="349"/>
      <c r="D37" s="288"/>
      <c r="G37" s="246" t="s">
        <v>439</v>
      </c>
      <c r="H37" s="246"/>
    </row>
    <row r="38" spans="1:11" ht="20.100000000000001" customHeight="1" x14ac:dyDescent="0.2">
      <c r="A38" s="256"/>
      <c r="B38" s="240" t="s">
        <v>439</v>
      </c>
      <c r="C38" s="353"/>
      <c r="D38" s="268" t="s">
        <v>473</v>
      </c>
      <c r="G38" s="269" t="s">
        <v>56</v>
      </c>
      <c r="H38" s="269" t="s">
        <v>55</v>
      </c>
    </row>
    <row r="39" spans="1:11" ht="12.75" customHeight="1" x14ac:dyDescent="0.2">
      <c r="A39" s="256"/>
      <c r="C39" s="296"/>
      <c r="D39" s="297"/>
      <c r="F39" s="246"/>
      <c r="G39" s="246" t="s">
        <v>440</v>
      </c>
      <c r="H39" s="246"/>
      <c r="I39" s="246"/>
      <c r="J39" s="246"/>
      <c r="K39" s="246"/>
    </row>
    <row r="40" spans="1:11" ht="20.100000000000001" customHeight="1" x14ac:dyDescent="0.25">
      <c r="A40" s="238">
        <f>+A35+1</f>
        <v>7</v>
      </c>
      <c r="B40" s="239" t="s">
        <v>328</v>
      </c>
      <c r="C40" s="298"/>
      <c r="D40" s="268"/>
      <c r="F40" s="126"/>
      <c r="G40" s="299">
        <v>44805</v>
      </c>
      <c r="H40" s="299">
        <v>47118</v>
      </c>
    </row>
    <row r="41" spans="1:11" ht="12.75" customHeight="1" x14ac:dyDescent="0.2">
      <c r="A41" s="256"/>
      <c r="C41" s="296"/>
      <c r="D41" s="297"/>
    </row>
    <row r="42" spans="1:11" ht="20.100000000000001" customHeight="1" x14ac:dyDescent="0.25">
      <c r="A42" s="238">
        <f>A40+1</f>
        <v>8</v>
      </c>
      <c r="B42" s="239" t="s">
        <v>329</v>
      </c>
      <c r="C42" s="300"/>
      <c r="D42" s="268"/>
      <c r="F42" s="126"/>
    </row>
    <row r="43" spans="1:11" ht="12.75" customHeight="1" x14ac:dyDescent="0.2">
      <c r="A43" s="256"/>
      <c r="B43" s="243" t="s">
        <v>330</v>
      </c>
      <c r="C43" s="296"/>
      <c r="D43" s="297"/>
    </row>
    <row r="44" spans="1:11" ht="33" customHeight="1" x14ac:dyDescent="0.25">
      <c r="A44" s="238">
        <f>A42+1</f>
        <v>9</v>
      </c>
      <c r="B44" s="239" t="s">
        <v>140</v>
      </c>
      <c r="C44" s="354"/>
      <c r="D44" s="297"/>
    </row>
    <row r="45" spans="1:11" ht="12.75" customHeight="1" x14ac:dyDescent="0.2">
      <c r="A45" s="256"/>
      <c r="B45" s="236"/>
      <c r="D45" s="268"/>
      <c r="F45" s="246"/>
      <c r="G45" s="246" t="s">
        <v>441</v>
      </c>
      <c r="H45" s="246"/>
    </row>
    <row r="46" spans="1:11" ht="20.100000000000001" customHeight="1" x14ac:dyDescent="0.25">
      <c r="A46" s="238">
        <f>+A44+1</f>
        <v>10</v>
      </c>
      <c r="B46" s="239" t="s">
        <v>141</v>
      </c>
      <c r="C46" s="353"/>
      <c r="D46" s="268" t="s">
        <v>473</v>
      </c>
      <c r="G46" s="284" t="s">
        <v>18</v>
      </c>
      <c r="H46" s="284" t="s">
        <v>57</v>
      </c>
    </row>
    <row r="47" spans="1:11" ht="12.75" customHeight="1" x14ac:dyDescent="0.2">
      <c r="A47" s="256"/>
      <c r="B47" s="236"/>
      <c r="D47" s="268"/>
      <c r="F47" s="246"/>
      <c r="G47" s="246" t="s">
        <v>442</v>
      </c>
      <c r="H47" s="246"/>
      <c r="I47" s="246"/>
      <c r="J47" s="246"/>
      <c r="K47" s="246"/>
    </row>
    <row r="48" spans="1:11" ht="20.100000000000001" customHeight="1" x14ac:dyDescent="0.25">
      <c r="A48" s="238">
        <f>+A46+1</f>
        <v>11</v>
      </c>
      <c r="B48" s="239" t="s">
        <v>169</v>
      </c>
      <c r="C48" s="353"/>
      <c r="D48" s="268" t="s">
        <v>473</v>
      </c>
      <c r="G48" s="284" t="s">
        <v>464</v>
      </c>
      <c r="H48" s="284" t="s">
        <v>465</v>
      </c>
      <c r="I48" s="284" t="s">
        <v>466</v>
      </c>
      <c r="J48" s="284" t="s">
        <v>467</v>
      </c>
      <c r="K48" s="284" t="s">
        <v>98</v>
      </c>
    </row>
    <row r="49" spans="1:4" ht="20.100000000000001" customHeight="1" x14ac:dyDescent="0.2">
      <c r="A49" s="238"/>
      <c r="B49" s="240" t="s">
        <v>371</v>
      </c>
      <c r="C49" s="353"/>
      <c r="D49" s="268"/>
    </row>
    <row r="50" spans="1:4" ht="12.75" customHeight="1" x14ac:dyDescent="0.25">
      <c r="A50" s="256"/>
      <c r="B50" s="301"/>
      <c r="C50" s="302"/>
      <c r="D50" s="303"/>
    </row>
    <row r="51" spans="1:4" ht="20.100000000000001" customHeight="1" x14ac:dyDescent="0.25">
      <c r="A51" s="238">
        <f>+A48+1</f>
        <v>12</v>
      </c>
      <c r="B51" s="301" t="s">
        <v>325</v>
      </c>
      <c r="C51" s="14"/>
      <c r="D51" s="268"/>
    </row>
    <row r="52" spans="1:4" ht="12.75" customHeight="1" x14ac:dyDescent="0.25">
      <c r="A52" s="256"/>
      <c r="B52" s="301"/>
      <c r="C52" s="302"/>
      <c r="D52" s="303"/>
    </row>
    <row r="53" spans="1:4" ht="20.100000000000001" customHeight="1" x14ac:dyDescent="0.25">
      <c r="A53" s="238">
        <f>+A51+1</f>
        <v>13</v>
      </c>
      <c r="B53" s="301" t="s">
        <v>170</v>
      </c>
      <c r="C53" s="349"/>
      <c r="D53" s="303"/>
    </row>
    <row r="54" spans="1:4" x14ac:dyDescent="0.2"/>
    <row r="55" spans="1:4" ht="12.75" customHeight="1" x14ac:dyDescent="0.2">
      <c r="B55" s="270" t="s">
        <v>31</v>
      </c>
    </row>
    <row r="56" spans="1:4" ht="14.25" x14ac:dyDescent="0.2">
      <c r="B56" s="270" t="s">
        <v>331</v>
      </c>
    </row>
    <row r="57" spans="1:4" x14ac:dyDescent="0.2"/>
    <row r="58" spans="1:4" x14ac:dyDescent="0.2"/>
    <row r="59" spans="1:4" x14ac:dyDescent="0.2"/>
    <row r="60" spans="1:4" x14ac:dyDescent="0.2"/>
    <row r="61" spans="1:4" x14ac:dyDescent="0.2"/>
    <row r="62" spans="1:4" x14ac:dyDescent="0.2"/>
    <row r="63" spans="1:4" x14ac:dyDescent="0.2">
      <c r="A63" s="304"/>
    </row>
    <row r="64" spans="1:4" x14ac:dyDescent="0.2">
      <c r="A64" s="262"/>
    </row>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TYVHYMP+Unw7LNgvRpzViTqVCps8kzWLvlZf2sR1boUe+/J4wsz/Qm+ta36MzlRFgo6xe0znU/90/Kpc3hpPZw==" saltValue="1t+jMrOm0KdneltZriGV8g==" spinCount="100000" sheet="1" selectLockedCells="1"/>
  <dataConsolidate/>
  <dataValidations count="14">
    <dataValidation type="list" operator="greaterThanOrEqual" allowBlank="1" showInputMessage="1" showErrorMessage="1" error="Enter a positive value." prompt="Please explain in the bid narrative." sqref="C38" xr:uid="{F2CCC76F-29D4-4D01-AAEC-C44F152A0C46}">
      <formula1>$F$38:$H$38</formula1>
    </dataValidation>
    <dataValidation type="date" allowBlank="1" showInputMessage="1" showErrorMessage="1" error="CODs should be within the Resource Acquisiton Period, no earlier than the RFP bid submission date, and not after the required in-service date." sqref="C40" xr:uid="{AAE492CA-10CA-4688-8332-194B376844DF}">
      <formula1>G40</formula1>
      <formula2>H40</formula2>
    </dataValidation>
    <dataValidation type="decimal" allowBlank="1" showInputMessage="1" showErrorMessage="1" errorTitle="Enter a valid longitude" error="Longitudes should range between -65 and -125 degrees." sqref="C11" xr:uid="{6C0C7200-BBF1-4293-81F0-F836A5FC2D6E}">
      <formula1>G11</formula1>
      <formula2>H11</formula2>
    </dataValidation>
    <dataValidation type="list" allowBlank="1" showInputMessage="1" showErrorMessage="1" sqref="C46" xr:uid="{C2112091-C1A9-4A07-B70A-A476A7A4729F}">
      <formula1>$F$46:$H$46</formula1>
    </dataValidation>
    <dataValidation type="list" allowBlank="1" showInputMessage="1" showErrorMessage="1" sqref="C48" xr:uid="{02219E56-4AB7-44A4-9F57-E5CFF0A29312}">
      <formula1>$F$48:$K$48</formula1>
    </dataValidation>
    <dataValidation type="list" allowBlank="1" showInputMessage="1" showErrorMessage="1" sqref="C27" xr:uid="{03A20242-DC42-439B-B1E9-6B38612FE3D0}">
      <formula1>$F$27:$P$27</formula1>
    </dataValidation>
    <dataValidation type="decimal" allowBlank="1" showInputMessage="1" showErrorMessage="1" errorTitle="Enter a valid latitude" error="Latitudes should range between 25 and 50 degrees." sqref="C10" xr:uid="{6D784301-F1AF-4169-A710-63F440958DA0}">
      <formula1>G10</formula1>
      <formula2>H10</formula2>
    </dataValidation>
    <dataValidation type="whole" operator="greaterThanOrEqual" allowBlank="1" showInputMessage="1" showErrorMessage="1" error="Enter a positive value." sqref="C51" xr:uid="{7F4B9D8B-50DC-48E0-B28F-C71E264DF780}">
      <formula1>0</formula1>
    </dataValidation>
    <dataValidation type="decimal" allowBlank="1" showInputMessage="1" showErrorMessage="1" error="Enter a value between 0 and 1." sqref="C30" xr:uid="{92D89AE8-5826-4066-8767-69F797DDE20C}">
      <formula1>0</formula1>
      <formula2>1</formula2>
    </dataValidation>
    <dataValidation type="textLength" allowBlank="1" showInputMessage="1" showErrorMessage="1" error="Please use two-letter state abbreviation." sqref="C9" xr:uid="{24FD4721-607A-4AF2-A03F-BCD7D245E73F}">
      <formula1>2</formula1>
      <formula2>2</formula2>
    </dataValidation>
    <dataValidation allowBlank="1" showInputMessage="1" showErrorMessage="1" prompt="The individual whose name appears as the Bidder Contact will be the person designated by the bid respondent to receive notifications according to Commission rule 3613(a) as it pertains to the Company's 45-day report to bidders." sqref="C14" xr:uid="{5503E16B-4B00-428D-BF7B-E2304ECA05E6}"/>
    <dataValidation type="whole" operator="greaterThanOrEqual" allowBlank="1" showInputMessage="1" showErrorMessage="1" error="Enter a positive whole number only." sqref="C42" xr:uid="{08519F1B-7F5E-4283-9933-965866780A8B}">
      <formula1>0</formula1>
    </dataValidation>
    <dataValidation type="decimal" operator="greaterThanOrEqual" allowBlank="1" showInputMessage="1" showErrorMessage="1" error="Enter a positive value only." sqref="C31:C32 C29" xr:uid="{CF3B7E7B-5B1E-44A6-9224-A6BE60117C07}">
      <formula1>0</formula1>
    </dataValidation>
    <dataValidation type="list" operator="greaterThanOrEqual" allowBlank="1" showErrorMessage="1" error="Enter a positive value." sqref="C33" xr:uid="{3EE37328-F457-4C76-AE95-0BA5E185EDDE}">
      <formula1>$F$33:$H$33</formula1>
    </dataValidation>
  </dataValidations>
  <printOptions horizontalCentered="1"/>
  <pageMargins left="0.7" right="0.7" top="0.75" bottom="0.75" header="0.3" footer="0.3"/>
  <pageSetup scale="6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EAF6E-E285-4C2D-94A6-4B34E08DD950}">
  <sheetPr codeName="Sheet5"/>
  <dimension ref="A1:P103"/>
  <sheetViews>
    <sheetView showGridLines="0" zoomScale="85" zoomScaleNormal="85" zoomScaleSheetLayoutView="85" workbookViewId="0">
      <pane ySplit="1" topLeftCell="A2" activePane="bottomLeft" state="frozen"/>
      <selection activeCell="A2" sqref="A2"/>
      <selection pane="bottomLeft" activeCell="C8" sqref="C8"/>
    </sheetView>
  </sheetViews>
  <sheetFormatPr defaultColWidth="0" defaultRowHeight="12.75" zeroHeight="1" x14ac:dyDescent="0.2"/>
  <cols>
    <col min="1" max="1" width="3.7109375" style="254" customWidth="1"/>
    <col min="2" max="2" width="59.140625" style="233" customWidth="1"/>
    <col min="3" max="3" width="53.140625" style="233" customWidth="1"/>
    <col min="4" max="4" width="19.85546875" style="233" customWidth="1"/>
    <col min="5" max="5" width="3.7109375" style="233" customWidth="1"/>
    <col min="6" max="11" width="9.140625" style="284" hidden="1" customWidth="1"/>
    <col min="12" max="16384" width="9.140625" style="233" hidden="1"/>
  </cols>
  <sheetData>
    <row r="1" spans="1:16" ht="23.1" customHeight="1" x14ac:dyDescent="0.25">
      <c r="B1" s="231" t="s">
        <v>523</v>
      </c>
      <c r="C1" s="232"/>
      <c r="D1" s="232"/>
    </row>
    <row r="2" spans="1:16" ht="12.75" customHeight="1" x14ac:dyDescent="0.2">
      <c r="B2" s="114" t="str">
        <f>'X-GenIn'!C7</f>
        <v>PSCo All-Source 2022 Ownership RFP</v>
      </c>
      <c r="C2" s="355"/>
      <c r="D2" s="285"/>
    </row>
    <row r="3" spans="1:16" ht="12.75" customHeight="1" x14ac:dyDescent="0.2">
      <c r="B3" s="285"/>
      <c r="C3" s="285"/>
      <c r="D3" s="285"/>
    </row>
    <row r="4" spans="1:16" ht="20.100000000000001" customHeight="1" x14ac:dyDescent="0.25">
      <c r="A4" s="238">
        <v>1</v>
      </c>
      <c r="B4" s="286" t="s">
        <v>13</v>
      </c>
      <c r="C4" s="356">
        <f>'C1_CoverSheet'!C4</f>
        <v>0</v>
      </c>
      <c r="D4" s="287"/>
    </row>
    <row r="5" spans="1:16" s="284" customFormat="1" ht="12.75" customHeight="1" x14ac:dyDescent="0.2">
      <c r="A5" s="238"/>
      <c r="B5" s="233"/>
      <c r="C5" s="233"/>
      <c r="D5" s="290"/>
      <c r="E5" s="233"/>
      <c r="G5" s="246" t="s">
        <v>437</v>
      </c>
      <c r="L5" s="233"/>
      <c r="M5" s="233"/>
      <c r="N5" s="233"/>
    </row>
    <row r="6" spans="1:16" ht="20.100000000000001" customHeight="1" x14ac:dyDescent="0.25">
      <c r="A6" s="238">
        <f>+A4+1</f>
        <v>2</v>
      </c>
      <c r="B6" s="239" t="s">
        <v>524</v>
      </c>
      <c r="C6" s="353"/>
      <c r="D6" s="268" t="s">
        <v>473</v>
      </c>
      <c r="G6" s="284" t="s">
        <v>459</v>
      </c>
      <c r="H6" s="284" t="s">
        <v>521</v>
      </c>
      <c r="I6" s="284" t="s">
        <v>460</v>
      </c>
      <c r="J6" s="284" t="s">
        <v>461</v>
      </c>
      <c r="K6" s="284" t="s">
        <v>98</v>
      </c>
      <c r="L6" s="284" t="s">
        <v>463</v>
      </c>
      <c r="M6" s="284" t="s">
        <v>457</v>
      </c>
      <c r="N6" s="284" t="s">
        <v>462</v>
      </c>
      <c r="O6" s="284" t="s">
        <v>522</v>
      </c>
      <c r="P6" s="284" t="s">
        <v>458</v>
      </c>
    </row>
    <row r="7" spans="1:16" ht="20.100000000000001" customHeight="1" x14ac:dyDescent="0.2">
      <c r="A7" s="256"/>
      <c r="B7" s="295" t="s">
        <v>474</v>
      </c>
      <c r="C7" s="349"/>
      <c r="D7" s="288"/>
    </row>
    <row r="8" spans="1:16" ht="20.100000000000001" customHeight="1" x14ac:dyDescent="0.2">
      <c r="A8" s="256"/>
      <c r="B8" s="240" t="s">
        <v>475</v>
      </c>
      <c r="C8" s="227"/>
      <c r="D8" s="268" t="s">
        <v>168</v>
      </c>
    </row>
    <row r="9" spans="1:16" ht="20.100000000000001" customHeight="1" x14ac:dyDescent="0.2">
      <c r="A9" s="256"/>
      <c r="B9" s="240" t="s">
        <v>476</v>
      </c>
      <c r="C9" s="226"/>
      <c r="D9" s="288"/>
    </row>
    <row r="10" spans="1:16" ht="20.100000000000001" customHeight="1" x14ac:dyDescent="0.2">
      <c r="A10" s="256"/>
      <c r="B10" s="240" t="s">
        <v>477</v>
      </c>
      <c r="C10" s="227"/>
      <c r="D10" s="268" t="s">
        <v>167</v>
      </c>
    </row>
    <row r="11" spans="1:16" ht="20.100000000000001" customHeight="1" x14ac:dyDescent="0.2">
      <c r="A11" s="256"/>
      <c r="B11" s="240" t="s">
        <v>478</v>
      </c>
      <c r="C11" s="227"/>
      <c r="D11" s="268"/>
    </row>
    <row r="12" spans="1:16" ht="12.75" customHeight="1" x14ac:dyDescent="0.2">
      <c r="A12" s="256"/>
      <c r="C12" s="236"/>
      <c r="D12" s="290"/>
      <c r="G12" s="125"/>
    </row>
    <row r="13" spans="1:16" ht="20.100000000000001" customHeight="1" x14ac:dyDescent="0.25">
      <c r="A13" s="238">
        <f>A6+1</f>
        <v>3</v>
      </c>
      <c r="B13" s="239" t="s">
        <v>479</v>
      </c>
      <c r="C13" s="293"/>
      <c r="D13" s="290"/>
    </row>
    <row r="14" spans="1:16" ht="20.100000000000001" customHeight="1" x14ac:dyDescent="0.2">
      <c r="A14" s="256"/>
      <c r="B14" s="240" t="s">
        <v>480</v>
      </c>
      <c r="C14" s="349"/>
      <c r="D14" s="288"/>
    </row>
    <row r="15" spans="1:16" ht="20.100000000000001" customHeight="1" x14ac:dyDescent="0.2">
      <c r="A15" s="256"/>
      <c r="B15" s="240" t="s">
        <v>481</v>
      </c>
      <c r="C15" s="349"/>
      <c r="D15" s="288"/>
      <c r="G15" s="246" t="s">
        <v>439</v>
      </c>
      <c r="H15" s="246"/>
    </row>
    <row r="16" spans="1:16" ht="20.100000000000001" customHeight="1" x14ac:dyDescent="0.2">
      <c r="A16" s="256"/>
      <c r="B16" s="240" t="s">
        <v>482</v>
      </c>
      <c r="C16" s="353"/>
      <c r="D16" s="268" t="s">
        <v>473</v>
      </c>
      <c r="G16" s="269" t="s">
        <v>56</v>
      </c>
      <c r="H16" s="269" t="s">
        <v>55</v>
      </c>
    </row>
    <row r="17" spans="1:14" ht="12.75" customHeight="1" x14ac:dyDescent="0.2">
      <c r="A17" s="256"/>
      <c r="C17" s="296"/>
      <c r="D17" s="297"/>
    </row>
    <row r="18" spans="1:14" ht="20.100000000000001" customHeight="1" x14ac:dyDescent="0.25">
      <c r="A18" s="238">
        <f>+A13+1</f>
        <v>4</v>
      </c>
      <c r="B18" s="239" t="s">
        <v>525</v>
      </c>
      <c r="C18" s="300"/>
      <c r="D18" s="268"/>
      <c r="F18" s="126"/>
    </row>
    <row r="19" spans="1:14" ht="12.75" customHeight="1" x14ac:dyDescent="0.2">
      <c r="A19" s="256"/>
      <c r="B19" s="243" t="s">
        <v>330</v>
      </c>
      <c r="C19" s="296"/>
      <c r="D19" s="297"/>
    </row>
    <row r="20" spans="1:14" ht="33" customHeight="1" x14ac:dyDescent="0.25">
      <c r="A20" s="238">
        <f>+A18+1</f>
        <v>5</v>
      </c>
      <c r="B20" s="239" t="s">
        <v>483</v>
      </c>
      <c r="C20" s="354"/>
      <c r="D20" s="297"/>
    </row>
    <row r="21" spans="1:14" ht="12.75" customHeight="1" x14ac:dyDescent="0.2">
      <c r="A21" s="256"/>
      <c r="B21" s="236"/>
      <c r="D21" s="268"/>
      <c r="F21" s="246"/>
      <c r="G21" s="246" t="s">
        <v>441</v>
      </c>
      <c r="H21" s="246"/>
    </row>
    <row r="22" spans="1:14" ht="20.100000000000001" customHeight="1" x14ac:dyDescent="0.25">
      <c r="A22" s="238">
        <f>+A20+1</f>
        <v>6</v>
      </c>
      <c r="B22" s="239" t="s">
        <v>484</v>
      </c>
      <c r="C22" s="353"/>
      <c r="D22" s="268" t="s">
        <v>473</v>
      </c>
      <c r="G22" s="284" t="s">
        <v>18</v>
      </c>
      <c r="H22" s="284" t="s">
        <v>57</v>
      </c>
    </row>
    <row r="23" spans="1:14" s="284" customFormat="1" ht="12.75" customHeight="1" x14ac:dyDescent="0.25">
      <c r="A23" s="256"/>
      <c r="B23" s="301"/>
      <c r="C23" s="302"/>
      <c r="D23" s="303"/>
      <c r="E23" s="233"/>
      <c r="L23" s="233"/>
      <c r="M23" s="233"/>
      <c r="N23" s="233"/>
    </row>
    <row r="24" spans="1:14" s="284" customFormat="1" ht="20.100000000000001" customHeight="1" x14ac:dyDescent="0.25">
      <c r="A24" s="238">
        <f>+A22+1</f>
        <v>7</v>
      </c>
      <c r="B24" s="301" t="s">
        <v>485</v>
      </c>
      <c r="C24" s="14"/>
      <c r="D24" s="268"/>
      <c r="E24" s="233"/>
      <c r="L24" s="233"/>
      <c r="M24" s="233"/>
      <c r="N24" s="233"/>
    </row>
    <row r="25" spans="1:14" s="284" customFormat="1" ht="12.75" customHeight="1" x14ac:dyDescent="0.25">
      <c r="A25" s="256"/>
      <c r="B25" s="301"/>
      <c r="C25" s="302"/>
      <c r="D25" s="303"/>
      <c r="E25" s="233"/>
      <c r="L25" s="233"/>
      <c r="M25" s="233"/>
      <c r="N25" s="233"/>
    </row>
    <row r="26" spans="1:14" s="284" customFormat="1" ht="20.100000000000001" customHeight="1" x14ac:dyDescent="0.25">
      <c r="A26" s="238">
        <f>+A24+1</f>
        <v>8</v>
      </c>
      <c r="B26" s="301" t="s">
        <v>486</v>
      </c>
      <c r="C26" s="349"/>
      <c r="D26" s="303"/>
      <c r="E26" s="233"/>
      <c r="L26" s="233"/>
      <c r="M26" s="233"/>
      <c r="N26" s="233"/>
    </row>
    <row r="27" spans="1:14" s="284" customFormat="1" ht="12.75" customHeight="1" x14ac:dyDescent="0.2">
      <c r="A27" s="254"/>
      <c r="B27" s="243"/>
      <c r="C27" s="233"/>
      <c r="D27" s="233"/>
      <c r="E27" s="233"/>
      <c r="L27" s="233"/>
      <c r="M27" s="233"/>
      <c r="N27" s="233"/>
    </row>
    <row r="28" spans="1:14" s="284" customFormat="1" ht="20.100000000000001" customHeight="1" x14ac:dyDescent="0.25">
      <c r="A28" s="238">
        <f>+A26+1</f>
        <v>9</v>
      </c>
      <c r="B28" s="239" t="s">
        <v>487</v>
      </c>
      <c r="C28" s="265"/>
      <c r="D28" s="288"/>
      <c r="E28" s="233"/>
      <c r="L28" s="233"/>
      <c r="M28" s="233"/>
      <c r="N28" s="233"/>
    </row>
    <row r="29" spans="1:14" s="284" customFormat="1" ht="20.100000000000001" customHeight="1" x14ac:dyDescent="0.2">
      <c r="A29" s="256"/>
      <c r="B29" s="240" t="s">
        <v>488</v>
      </c>
      <c r="C29" s="349"/>
      <c r="D29" s="288"/>
      <c r="E29" s="233"/>
      <c r="L29" s="233"/>
      <c r="M29" s="233"/>
      <c r="N29" s="233"/>
    </row>
    <row r="30" spans="1:14" s="284" customFormat="1" ht="20.100000000000001" customHeight="1" x14ac:dyDescent="0.2">
      <c r="A30" s="256"/>
      <c r="B30" s="240" t="s">
        <v>489</v>
      </c>
      <c r="C30" s="349"/>
      <c r="D30" s="288"/>
      <c r="E30" s="233"/>
      <c r="L30" s="233"/>
      <c r="M30" s="233"/>
      <c r="N30" s="233"/>
    </row>
    <row r="31" spans="1:14" s="284" customFormat="1" ht="20.100000000000001" customHeight="1" x14ac:dyDescent="0.2">
      <c r="A31" s="256"/>
      <c r="B31" s="240" t="s">
        <v>490</v>
      </c>
      <c r="C31" s="350"/>
      <c r="D31" s="288"/>
      <c r="E31" s="233"/>
      <c r="F31" s="246"/>
      <c r="G31" s="246" t="s">
        <v>436</v>
      </c>
      <c r="H31" s="246"/>
      <c r="L31" s="233"/>
      <c r="M31" s="233"/>
      <c r="N31" s="233"/>
    </row>
    <row r="32" spans="1:14" s="284" customFormat="1" ht="20.100000000000001" customHeight="1" x14ac:dyDescent="0.2">
      <c r="A32" s="256"/>
      <c r="B32" s="240" t="s">
        <v>491</v>
      </c>
      <c r="C32" s="124"/>
      <c r="D32" s="288" t="s">
        <v>150</v>
      </c>
      <c r="E32" s="233"/>
      <c r="F32" s="289" t="s">
        <v>165</v>
      </c>
      <c r="G32" s="284">
        <v>25</v>
      </c>
      <c r="H32" s="284">
        <v>50</v>
      </c>
      <c r="L32" s="233"/>
      <c r="M32" s="233"/>
      <c r="N32" s="233"/>
    </row>
    <row r="33" spans="1:16" s="284" customFormat="1" ht="20.100000000000001" customHeight="1" x14ac:dyDescent="0.2">
      <c r="A33" s="256"/>
      <c r="B33" s="240" t="s">
        <v>492</v>
      </c>
      <c r="C33" s="124"/>
      <c r="D33" s="288" t="s">
        <v>150</v>
      </c>
      <c r="E33" s="233"/>
      <c r="F33" s="289" t="s">
        <v>166</v>
      </c>
      <c r="G33" s="284">
        <v>-125</v>
      </c>
      <c r="H33" s="284">
        <v>-65</v>
      </c>
      <c r="L33" s="233"/>
      <c r="M33" s="233"/>
      <c r="N33" s="233"/>
    </row>
    <row r="34" spans="1:16" s="284" customFormat="1" ht="12.75" customHeight="1" x14ac:dyDescent="0.2">
      <c r="A34" s="238"/>
      <c r="B34" s="233"/>
      <c r="C34" s="233"/>
      <c r="D34" s="290"/>
      <c r="E34" s="233"/>
      <c r="G34" s="246" t="s">
        <v>437</v>
      </c>
      <c r="L34" s="233"/>
      <c r="M34" s="233"/>
      <c r="N34" s="233"/>
    </row>
    <row r="35" spans="1:16" ht="20.100000000000001" customHeight="1" x14ac:dyDescent="0.25">
      <c r="A35" s="238">
        <f>+A28+1</f>
        <v>10</v>
      </c>
      <c r="B35" s="239" t="s">
        <v>526</v>
      </c>
      <c r="C35" s="353"/>
      <c r="D35" s="268" t="s">
        <v>473</v>
      </c>
      <c r="G35" s="284" t="s">
        <v>459</v>
      </c>
      <c r="H35" s="284" t="s">
        <v>521</v>
      </c>
      <c r="I35" s="284" t="s">
        <v>460</v>
      </c>
      <c r="J35" s="284" t="s">
        <v>461</v>
      </c>
      <c r="K35" s="284" t="s">
        <v>98</v>
      </c>
      <c r="L35" s="284" t="s">
        <v>463</v>
      </c>
      <c r="M35" s="284" t="s">
        <v>457</v>
      </c>
      <c r="N35" s="284" t="s">
        <v>462</v>
      </c>
      <c r="O35" s="284" t="s">
        <v>522</v>
      </c>
      <c r="P35" s="284" t="s">
        <v>458</v>
      </c>
    </row>
    <row r="36" spans="1:16" ht="20.100000000000001" customHeight="1" x14ac:dyDescent="0.2">
      <c r="A36" s="256"/>
      <c r="B36" s="295" t="s">
        <v>493</v>
      </c>
      <c r="C36" s="349"/>
      <c r="D36" s="288"/>
    </row>
    <row r="37" spans="1:16" ht="20.100000000000001" customHeight="1" x14ac:dyDescent="0.2">
      <c r="A37" s="256"/>
      <c r="B37" s="240" t="s">
        <v>494</v>
      </c>
      <c r="C37" s="227"/>
      <c r="D37" s="268" t="s">
        <v>168</v>
      </c>
    </row>
    <row r="38" spans="1:16" ht="20.100000000000001" customHeight="1" x14ac:dyDescent="0.2">
      <c r="A38" s="256"/>
      <c r="B38" s="240" t="s">
        <v>495</v>
      </c>
      <c r="C38" s="226"/>
      <c r="D38" s="288"/>
    </row>
    <row r="39" spans="1:16" ht="20.100000000000001" customHeight="1" x14ac:dyDescent="0.2">
      <c r="A39" s="256"/>
      <c r="B39" s="240" t="s">
        <v>496</v>
      </c>
      <c r="C39" s="227"/>
      <c r="D39" s="268" t="s">
        <v>167</v>
      </c>
    </row>
    <row r="40" spans="1:16" ht="20.100000000000001" customHeight="1" x14ac:dyDescent="0.2">
      <c r="A40" s="256"/>
      <c r="B40" s="240" t="s">
        <v>497</v>
      </c>
      <c r="C40" s="227"/>
      <c r="D40" s="268"/>
    </row>
    <row r="41" spans="1:16" ht="12.75" customHeight="1" x14ac:dyDescent="0.2">
      <c r="A41" s="256"/>
      <c r="C41" s="236"/>
      <c r="D41" s="290"/>
      <c r="G41" s="125"/>
    </row>
    <row r="42" spans="1:16" ht="20.100000000000001" customHeight="1" x14ac:dyDescent="0.25">
      <c r="A42" s="238">
        <f>A35+1</f>
        <v>11</v>
      </c>
      <c r="B42" s="239" t="s">
        <v>498</v>
      </c>
      <c r="C42" s="293"/>
      <c r="D42" s="290"/>
    </row>
    <row r="43" spans="1:16" ht="20.100000000000001" customHeight="1" x14ac:dyDescent="0.2">
      <c r="A43" s="256"/>
      <c r="B43" s="240" t="s">
        <v>499</v>
      </c>
      <c r="C43" s="349"/>
      <c r="D43" s="288"/>
    </row>
    <row r="44" spans="1:16" ht="20.100000000000001" customHeight="1" x14ac:dyDescent="0.2">
      <c r="A44" s="256"/>
      <c r="B44" s="240" t="s">
        <v>500</v>
      </c>
      <c r="C44" s="349"/>
      <c r="D44" s="288"/>
      <c r="G44" s="246" t="s">
        <v>439</v>
      </c>
      <c r="H44" s="246"/>
    </row>
    <row r="45" spans="1:16" ht="20.100000000000001" customHeight="1" x14ac:dyDescent="0.2">
      <c r="A45" s="256"/>
      <c r="B45" s="240" t="s">
        <v>501</v>
      </c>
      <c r="C45" s="353"/>
      <c r="D45" s="268" t="s">
        <v>473</v>
      </c>
      <c r="G45" s="269" t="s">
        <v>56</v>
      </c>
      <c r="H45" s="269" t="s">
        <v>55</v>
      </c>
    </row>
    <row r="46" spans="1:16" ht="12.75" customHeight="1" x14ac:dyDescent="0.2">
      <c r="A46" s="256"/>
      <c r="C46" s="296"/>
      <c r="D46" s="297"/>
    </row>
    <row r="47" spans="1:16" ht="20.100000000000001" customHeight="1" x14ac:dyDescent="0.25">
      <c r="A47" s="238">
        <f>+A42+1</f>
        <v>12</v>
      </c>
      <c r="B47" s="239" t="s">
        <v>527</v>
      </c>
      <c r="C47" s="300"/>
      <c r="D47" s="268"/>
      <c r="F47" s="126"/>
    </row>
    <row r="48" spans="1:16" ht="12.75" customHeight="1" x14ac:dyDescent="0.2">
      <c r="A48" s="256"/>
      <c r="B48" s="243" t="s">
        <v>330</v>
      </c>
      <c r="C48" s="296"/>
      <c r="D48" s="297"/>
    </row>
    <row r="49" spans="1:14" ht="33" customHeight="1" x14ac:dyDescent="0.25">
      <c r="A49" s="238">
        <f>+A47+1</f>
        <v>13</v>
      </c>
      <c r="B49" s="239" t="s">
        <v>502</v>
      </c>
      <c r="C49" s="354"/>
      <c r="D49" s="297"/>
    </row>
    <row r="50" spans="1:14" ht="12.75" customHeight="1" x14ac:dyDescent="0.2">
      <c r="A50" s="256"/>
      <c r="B50" s="236"/>
      <c r="D50" s="268"/>
      <c r="F50" s="246"/>
      <c r="G50" s="246" t="s">
        <v>441</v>
      </c>
      <c r="H50" s="246"/>
    </row>
    <row r="51" spans="1:14" ht="20.100000000000001" customHeight="1" x14ac:dyDescent="0.25">
      <c r="A51" s="238">
        <f>+A49+1</f>
        <v>14</v>
      </c>
      <c r="B51" s="239" t="s">
        <v>503</v>
      </c>
      <c r="C51" s="353"/>
      <c r="D51" s="268" t="s">
        <v>473</v>
      </c>
      <c r="G51" s="284" t="s">
        <v>18</v>
      </c>
      <c r="H51" s="284" t="s">
        <v>57</v>
      </c>
    </row>
    <row r="52" spans="1:14" s="284" customFormat="1" ht="12.75" customHeight="1" x14ac:dyDescent="0.25">
      <c r="A52" s="256"/>
      <c r="B52" s="301"/>
      <c r="C52" s="302"/>
      <c r="D52" s="303"/>
      <c r="E52" s="233"/>
      <c r="L52" s="233"/>
      <c r="M52" s="233"/>
      <c r="N52" s="233"/>
    </row>
    <row r="53" spans="1:14" s="284" customFormat="1" ht="20.100000000000001" customHeight="1" x14ac:dyDescent="0.25">
      <c r="A53" s="238">
        <f>+A51+1</f>
        <v>15</v>
      </c>
      <c r="B53" s="301" t="s">
        <v>504</v>
      </c>
      <c r="C53" s="14"/>
      <c r="D53" s="268"/>
      <c r="E53" s="233"/>
      <c r="L53" s="233"/>
      <c r="M53" s="233"/>
      <c r="N53" s="233"/>
    </row>
    <row r="54" spans="1:14" s="284" customFormat="1" ht="12.75" customHeight="1" x14ac:dyDescent="0.25">
      <c r="A54" s="256"/>
      <c r="B54" s="301"/>
      <c r="C54" s="302"/>
      <c r="D54" s="303"/>
      <c r="E54" s="233"/>
      <c r="L54" s="233"/>
      <c r="M54" s="233"/>
      <c r="N54" s="233"/>
    </row>
    <row r="55" spans="1:14" s="284" customFormat="1" ht="20.100000000000001" customHeight="1" x14ac:dyDescent="0.25">
      <c r="A55" s="238">
        <f>+A53+1</f>
        <v>16</v>
      </c>
      <c r="B55" s="301" t="s">
        <v>505</v>
      </c>
      <c r="C55" s="349"/>
      <c r="D55" s="303"/>
      <c r="E55" s="233"/>
      <c r="L55" s="233"/>
      <c r="M55" s="233"/>
      <c r="N55" s="233"/>
    </row>
    <row r="56" spans="1:14" s="284" customFormat="1" ht="12.75" customHeight="1" x14ac:dyDescent="0.2">
      <c r="A56" s="254"/>
      <c r="B56" s="243"/>
      <c r="C56" s="233"/>
      <c r="D56" s="233"/>
      <c r="E56" s="233"/>
      <c r="L56" s="233"/>
      <c r="M56" s="233"/>
      <c r="N56" s="233"/>
    </row>
    <row r="57" spans="1:14" s="284" customFormat="1" ht="20.100000000000001" customHeight="1" x14ac:dyDescent="0.25">
      <c r="A57" s="238">
        <f>+A55+1</f>
        <v>17</v>
      </c>
      <c r="B57" s="239" t="s">
        <v>506</v>
      </c>
      <c r="C57" s="265"/>
      <c r="D57" s="288"/>
      <c r="E57" s="233"/>
      <c r="L57" s="233"/>
      <c r="M57" s="233"/>
      <c r="N57" s="233"/>
    </row>
    <row r="58" spans="1:14" s="284" customFormat="1" ht="20.100000000000001" customHeight="1" x14ac:dyDescent="0.2">
      <c r="A58" s="256"/>
      <c r="B58" s="240" t="s">
        <v>507</v>
      </c>
      <c r="C58" s="349"/>
      <c r="D58" s="288"/>
      <c r="E58" s="233"/>
      <c r="L58" s="233"/>
      <c r="M58" s="233"/>
      <c r="N58" s="233"/>
    </row>
    <row r="59" spans="1:14" s="284" customFormat="1" ht="20.100000000000001" customHeight="1" x14ac:dyDescent="0.2">
      <c r="A59" s="256"/>
      <c r="B59" s="240" t="s">
        <v>508</v>
      </c>
      <c r="C59" s="349"/>
      <c r="D59" s="288"/>
      <c r="E59" s="233"/>
      <c r="L59" s="233"/>
      <c r="M59" s="233"/>
      <c r="N59" s="233"/>
    </row>
    <row r="60" spans="1:14" s="284" customFormat="1" ht="20.100000000000001" customHeight="1" x14ac:dyDescent="0.2">
      <c r="A60" s="256"/>
      <c r="B60" s="240" t="s">
        <v>509</v>
      </c>
      <c r="C60" s="350"/>
      <c r="D60" s="288"/>
      <c r="E60" s="233"/>
      <c r="F60" s="246"/>
      <c r="G60" s="246" t="s">
        <v>436</v>
      </c>
      <c r="H60" s="246"/>
      <c r="L60" s="233"/>
      <c r="M60" s="233"/>
      <c r="N60" s="233"/>
    </row>
    <row r="61" spans="1:14" s="284" customFormat="1" ht="20.100000000000001" customHeight="1" x14ac:dyDescent="0.2">
      <c r="A61" s="256"/>
      <c r="B61" s="240" t="s">
        <v>510</v>
      </c>
      <c r="C61" s="124"/>
      <c r="D61" s="288" t="s">
        <v>150</v>
      </c>
      <c r="E61" s="233"/>
      <c r="F61" s="289" t="s">
        <v>165</v>
      </c>
      <c r="G61" s="284">
        <v>25</v>
      </c>
      <c r="H61" s="284">
        <v>50</v>
      </c>
      <c r="L61" s="233"/>
      <c r="M61" s="233"/>
      <c r="N61" s="233"/>
    </row>
    <row r="62" spans="1:14" s="284" customFormat="1" ht="20.100000000000001" customHeight="1" x14ac:dyDescent="0.2">
      <c r="A62" s="256"/>
      <c r="B62" s="240" t="s">
        <v>511</v>
      </c>
      <c r="C62" s="124"/>
      <c r="D62" s="288" t="s">
        <v>150</v>
      </c>
      <c r="E62" s="233"/>
      <c r="F62" s="289" t="s">
        <v>166</v>
      </c>
      <c r="G62" s="284">
        <v>-125</v>
      </c>
      <c r="H62" s="284">
        <v>-65</v>
      </c>
      <c r="L62" s="233"/>
      <c r="M62" s="233"/>
      <c r="N62" s="233"/>
    </row>
    <row r="63" spans="1:14" s="284" customFormat="1" x14ac:dyDescent="0.2">
      <c r="A63" s="254"/>
      <c r="B63" s="233"/>
      <c r="C63" s="233"/>
      <c r="D63" s="233"/>
      <c r="E63" s="233"/>
      <c r="L63" s="233"/>
      <c r="M63" s="233"/>
      <c r="N63" s="233"/>
    </row>
    <row r="64" spans="1:14" s="284" customFormat="1" ht="12.75" customHeight="1" x14ac:dyDescent="0.2">
      <c r="A64" s="254"/>
      <c r="B64" s="270" t="s">
        <v>31</v>
      </c>
      <c r="C64" s="233"/>
      <c r="D64" s="233"/>
      <c r="E64" s="233"/>
      <c r="L64" s="233"/>
      <c r="M64" s="233"/>
      <c r="N64" s="233"/>
    </row>
    <row r="65" spans="1:14" s="284" customFormat="1" ht="14.25" x14ac:dyDescent="0.2">
      <c r="A65" s="254"/>
      <c r="B65" s="270" t="s">
        <v>331</v>
      </c>
      <c r="C65" s="233"/>
      <c r="D65" s="233"/>
      <c r="E65" s="233"/>
      <c r="L65" s="233"/>
      <c r="M65" s="233"/>
      <c r="N65" s="233"/>
    </row>
    <row r="66" spans="1:14" s="284" customFormat="1" x14ac:dyDescent="0.2">
      <c r="A66" s="254"/>
      <c r="B66" s="233"/>
      <c r="C66" s="233"/>
      <c r="D66" s="233"/>
      <c r="E66" s="233"/>
      <c r="L66" s="233"/>
      <c r="M66" s="233"/>
      <c r="N66" s="233"/>
    </row>
    <row r="67" spans="1:14" s="284" customFormat="1" x14ac:dyDescent="0.2">
      <c r="A67" s="254"/>
      <c r="B67" s="233"/>
      <c r="C67" s="233"/>
      <c r="D67" s="233"/>
      <c r="E67" s="233"/>
      <c r="L67" s="233"/>
      <c r="M67" s="233"/>
      <c r="N67" s="233"/>
    </row>
    <row r="68" spans="1:14" x14ac:dyDescent="0.2"/>
    <row r="69" spans="1:14" x14ac:dyDescent="0.2"/>
    <row r="70" spans="1:14" x14ac:dyDescent="0.2"/>
    <row r="71" spans="1:14" x14ac:dyDescent="0.2"/>
    <row r="72" spans="1:14" x14ac:dyDescent="0.2">
      <c r="A72" s="304"/>
    </row>
    <row r="73" spans="1:14" x14ac:dyDescent="0.2">
      <c r="A73" s="262"/>
    </row>
    <row r="74" spans="1:14" x14ac:dyDescent="0.2"/>
    <row r="75" spans="1:14" x14ac:dyDescent="0.2"/>
    <row r="76" spans="1:14" x14ac:dyDescent="0.2"/>
    <row r="77" spans="1:14" x14ac:dyDescent="0.2"/>
    <row r="78" spans="1:14" x14ac:dyDescent="0.2"/>
    <row r="79" spans="1:14" x14ac:dyDescent="0.2"/>
    <row r="80" spans="1:14" x14ac:dyDescent="0.2"/>
    <row r="81" spans="2:14" x14ac:dyDescent="0.2"/>
    <row r="82" spans="2:14" x14ac:dyDescent="0.2"/>
    <row r="83" spans="2:14" x14ac:dyDescent="0.2"/>
    <row r="84" spans="2:14" s="254" customFormat="1" x14ac:dyDescent="0.2">
      <c r="B84" s="233"/>
      <c r="C84" s="233"/>
      <c r="D84" s="233"/>
      <c r="E84" s="233"/>
      <c r="F84" s="284"/>
      <c r="G84" s="284"/>
      <c r="H84" s="284"/>
      <c r="I84" s="284"/>
      <c r="J84" s="284"/>
      <c r="K84" s="284"/>
      <c r="L84" s="233"/>
      <c r="M84" s="233"/>
      <c r="N84" s="233"/>
    </row>
    <row r="85" spans="2:14" s="254" customFormat="1" x14ac:dyDescent="0.2">
      <c r="B85" s="233"/>
      <c r="C85" s="233"/>
      <c r="D85" s="233"/>
      <c r="E85" s="233"/>
      <c r="F85" s="284"/>
      <c r="G85" s="284"/>
      <c r="H85" s="284"/>
      <c r="I85" s="284"/>
      <c r="J85" s="284"/>
      <c r="K85" s="284"/>
      <c r="L85" s="233"/>
      <c r="M85" s="233"/>
      <c r="N85" s="233"/>
    </row>
    <row r="86" spans="2:14" s="254" customFormat="1" x14ac:dyDescent="0.2">
      <c r="B86" s="233"/>
      <c r="C86" s="233"/>
      <c r="D86" s="233"/>
      <c r="E86" s="233"/>
      <c r="F86" s="284"/>
      <c r="G86" s="284"/>
      <c r="H86" s="284"/>
      <c r="I86" s="284"/>
      <c r="J86" s="284"/>
      <c r="K86" s="284"/>
      <c r="L86" s="233"/>
      <c r="M86" s="233"/>
      <c r="N86" s="233"/>
    </row>
    <row r="87" spans="2:14" s="254" customFormat="1" x14ac:dyDescent="0.2">
      <c r="B87" s="233"/>
      <c r="C87" s="233"/>
      <c r="D87" s="233"/>
      <c r="E87" s="233"/>
      <c r="F87" s="284"/>
      <c r="G87" s="284"/>
      <c r="H87" s="284"/>
      <c r="I87" s="284"/>
      <c r="J87" s="284"/>
      <c r="K87" s="284"/>
      <c r="L87" s="233"/>
      <c r="M87" s="233"/>
      <c r="N87" s="233"/>
    </row>
    <row r="88" spans="2:14" s="254" customFormat="1" x14ac:dyDescent="0.2">
      <c r="B88" s="233"/>
      <c r="C88" s="233"/>
      <c r="D88" s="233"/>
      <c r="E88" s="233"/>
      <c r="F88" s="284"/>
      <c r="G88" s="284"/>
      <c r="H88" s="284"/>
      <c r="I88" s="284"/>
      <c r="J88" s="284"/>
      <c r="K88" s="284"/>
      <c r="L88" s="233"/>
      <c r="M88" s="233"/>
      <c r="N88" s="233"/>
    </row>
    <row r="89" spans="2:14" s="254" customFormat="1" x14ac:dyDescent="0.2">
      <c r="B89" s="233"/>
      <c r="C89" s="233"/>
      <c r="D89" s="233"/>
      <c r="E89" s="233"/>
      <c r="F89" s="284"/>
      <c r="G89" s="284"/>
      <c r="H89" s="284"/>
      <c r="I89" s="284"/>
      <c r="J89" s="284"/>
      <c r="K89" s="284"/>
      <c r="L89" s="233"/>
      <c r="M89" s="233"/>
      <c r="N89" s="233"/>
    </row>
    <row r="90" spans="2:14" s="254" customFormat="1" x14ac:dyDescent="0.2">
      <c r="B90" s="233"/>
      <c r="C90" s="233"/>
      <c r="D90" s="233"/>
      <c r="E90" s="233"/>
      <c r="F90" s="284"/>
      <c r="G90" s="284"/>
      <c r="H90" s="284"/>
      <c r="I90" s="284"/>
      <c r="J90" s="284"/>
      <c r="K90" s="284"/>
      <c r="L90" s="233"/>
      <c r="M90" s="233"/>
      <c r="N90" s="233"/>
    </row>
    <row r="91" spans="2:14" s="254" customFormat="1" x14ac:dyDescent="0.2">
      <c r="B91" s="233"/>
      <c r="C91" s="233"/>
      <c r="D91" s="233"/>
      <c r="E91" s="233"/>
      <c r="F91" s="284"/>
      <c r="G91" s="284"/>
      <c r="H91" s="284"/>
      <c r="I91" s="284"/>
      <c r="J91" s="284"/>
      <c r="K91" s="284"/>
      <c r="L91" s="233"/>
      <c r="M91" s="233"/>
      <c r="N91" s="233"/>
    </row>
    <row r="92" spans="2:14" s="254" customFormat="1" x14ac:dyDescent="0.2">
      <c r="B92" s="233"/>
      <c r="C92" s="233"/>
      <c r="D92" s="233"/>
      <c r="E92" s="233"/>
      <c r="F92" s="284"/>
      <c r="G92" s="284"/>
      <c r="H92" s="284"/>
      <c r="I92" s="284"/>
      <c r="J92" s="284"/>
      <c r="K92" s="284"/>
      <c r="L92" s="233"/>
      <c r="M92" s="233"/>
      <c r="N92" s="233"/>
    </row>
    <row r="93" spans="2:14" s="254" customFormat="1" x14ac:dyDescent="0.2">
      <c r="B93" s="233"/>
      <c r="C93" s="233"/>
      <c r="D93" s="233"/>
      <c r="E93" s="233"/>
      <c r="F93" s="284"/>
      <c r="G93" s="284"/>
      <c r="H93" s="284"/>
      <c r="I93" s="284"/>
      <c r="J93" s="284"/>
      <c r="K93" s="284"/>
      <c r="L93" s="233"/>
      <c r="M93" s="233"/>
      <c r="N93" s="233"/>
    </row>
    <row r="94" spans="2:14" s="254" customFormat="1" x14ac:dyDescent="0.2">
      <c r="B94" s="233"/>
      <c r="C94" s="233"/>
      <c r="D94" s="233"/>
      <c r="E94" s="233"/>
      <c r="F94" s="284"/>
      <c r="G94" s="284"/>
      <c r="H94" s="284"/>
      <c r="I94" s="284"/>
      <c r="J94" s="284"/>
      <c r="K94" s="284"/>
      <c r="L94" s="233"/>
      <c r="M94" s="233"/>
      <c r="N94" s="233"/>
    </row>
    <row r="95" spans="2:14" s="254" customFormat="1" x14ac:dyDescent="0.2">
      <c r="B95" s="233"/>
      <c r="C95" s="233"/>
      <c r="D95" s="233"/>
      <c r="E95" s="233"/>
      <c r="F95" s="284"/>
      <c r="G95" s="284"/>
      <c r="H95" s="284"/>
      <c r="I95" s="284"/>
      <c r="J95" s="284"/>
      <c r="K95" s="284"/>
      <c r="L95" s="233"/>
      <c r="M95" s="233"/>
      <c r="N95" s="233"/>
    </row>
    <row r="96" spans="2:14" s="254" customFormat="1" x14ac:dyDescent="0.2">
      <c r="B96" s="233"/>
      <c r="C96" s="233"/>
      <c r="D96" s="233"/>
      <c r="E96" s="233"/>
      <c r="F96" s="284"/>
      <c r="G96" s="284"/>
      <c r="H96" s="284"/>
      <c r="I96" s="284"/>
      <c r="J96" s="284"/>
      <c r="K96" s="284"/>
      <c r="L96" s="233"/>
      <c r="M96" s="233"/>
      <c r="N96" s="233"/>
    </row>
    <row r="97" spans="2:14" s="254" customFormat="1" x14ac:dyDescent="0.2">
      <c r="B97" s="233"/>
      <c r="C97" s="233"/>
      <c r="D97" s="233"/>
      <c r="E97" s="233"/>
      <c r="F97" s="284"/>
      <c r="G97" s="284"/>
      <c r="H97" s="284"/>
      <c r="I97" s="284"/>
      <c r="J97" s="284"/>
      <c r="K97" s="284"/>
      <c r="L97" s="233"/>
      <c r="M97" s="233"/>
      <c r="N97" s="233"/>
    </row>
    <row r="98" spans="2:14" s="254" customFormat="1" x14ac:dyDescent="0.2">
      <c r="B98" s="233"/>
      <c r="C98" s="233"/>
      <c r="D98" s="233"/>
      <c r="E98" s="233"/>
      <c r="F98" s="284"/>
      <c r="G98" s="284"/>
      <c r="H98" s="284"/>
      <c r="I98" s="284"/>
      <c r="J98" s="284"/>
      <c r="K98" s="284"/>
      <c r="L98" s="233"/>
      <c r="M98" s="233"/>
      <c r="N98" s="233"/>
    </row>
    <row r="99" spans="2:14" s="254" customFormat="1" x14ac:dyDescent="0.2">
      <c r="B99" s="233"/>
      <c r="C99" s="233"/>
      <c r="D99" s="233"/>
      <c r="E99" s="233"/>
      <c r="F99" s="284"/>
      <c r="G99" s="284"/>
      <c r="H99" s="284"/>
      <c r="I99" s="284"/>
      <c r="J99" s="284"/>
      <c r="K99" s="284"/>
      <c r="L99" s="233"/>
      <c r="M99" s="233"/>
      <c r="N99" s="233"/>
    </row>
    <row r="100" spans="2:14" s="254" customFormat="1" x14ac:dyDescent="0.2">
      <c r="B100" s="233"/>
      <c r="C100" s="233"/>
      <c r="D100" s="233"/>
      <c r="E100" s="233"/>
      <c r="F100" s="284"/>
      <c r="G100" s="284"/>
      <c r="H100" s="284"/>
      <c r="I100" s="284"/>
      <c r="J100" s="284"/>
      <c r="K100" s="284"/>
      <c r="L100" s="233"/>
      <c r="M100" s="233"/>
      <c r="N100" s="233"/>
    </row>
    <row r="101" spans="2:14" s="254" customFormat="1" hidden="1" x14ac:dyDescent="0.2">
      <c r="B101" s="233"/>
      <c r="C101" s="233"/>
      <c r="D101" s="233"/>
      <c r="E101" s="233"/>
      <c r="F101" s="284"/>
      <c r="G101" s="284"/>
      <c r="H101" s="284"/>
      <c r="I101" s="284"/>
      <c r="J101" s="284"/>
      <c r="K101" s="284"/>
      <c r="L101" s="233"/>
      <c r="M101" s="233"/>
      <c r="N101" s="233"/>
    </row>
    <row r="102" spans="2:14" s="254" customFormat="1" hidden="1" x14ac:dyDescent="0.2">
      <c r="B102" s="233"/>
      <c r="C102" s="233"/>
      <c r="D102" s="233"/>
      <c r="E102" s="233"/>
      <c r="F102" s="284"/>
      <c r="G102" s="284"/>
      <c r="H102" s="284"/>
      <c r="I102" s="284"/>
      <c r="J102" s="284"/>
      <c r="K102" s="284"/>
      <c r="L102" s="233"/>
      <c r="M102" s="233"/>
      <c r="N102" s="233"/>
    </row>
    <row r="103" spans="2:14" s="254" customFormat="1" hidden="1" x14ac:dyDescent="0.2">
      <c r="B103" s="233"/>
      <c r="C103" s="233"/>
      <c r="D103" s="233"/>
      <c r="E103" s="233"/>
      <c r="F103" s="284"/>
      <c r="G103" s="284"/>
      <c r="H103" s="284"/>
      <c r="I103" s="284"/>
      <c r="J103" s="284"/>
      <c r="K103" s="284"/>
      <c r="L103" s="233"/>
      <c r="M103" s="233"/>
      <c r="N103" s="233"/>
    </row>
  </sheetData>
  <sheetProtection algorithmName="SHA-512" hashValue="ZXchv00vYPwue+Y5oAVb6LwdZZpCQfQZLpnGjfuBPNN7Umb+Yno3Sg/EhVDiKc1gkVNdsoyt2Y5L3Sx2raoolA==" saltValue="1JOLknBUsYeESTVXa5ZEQQ==" spinCount="100000" sheet="1" selectLockedCells="1"/>
  <dataConsolidate/>
  <dataValidations count="11">
    <dataValidation type="whole" operator="greaterThanOrEqual" allowBlank="1" showInputMessage="1" showErrorMessage="1" error="Enter a positive whole number only." sqref="C18 C47" xr:uid="{E00D8A54-6E78-4E54-B129-25E0222A9F52}">
      <formula1>0</formula1>
    </dataValidation>
    <dataValidation type="list" allowBlank="1" showInputMessage="1" showErrorMessage="1" sqref="C6" xr:uid="{13E31550-55D1-4DF0-912D-08998F7601D9}">
      <formula1>$F$6:$P$6</formula1>
    </dataValidation>
    <dataValidation type="list" allowBlank="1" showInputMessage="1" showErrorMessage="1" sqref="C35" xr:uid="{D6F4CA43-E2D2-4FD5-A477-9A32DAAF0FC2}">
      <formula1>$F$35:$P$35</formula1>
    </dataValidation>
    <dataValidation type="decimal" operator="greaterThanOrEqual" allowBlank="1" showInputMessage="1" showErrorMessage="1" error="Enter a positive value only." sqref="C10:C11 C39:C40 C8 C37" xr:uid="{A43DC8A4-638B-45E4-9D6E-95E1B5206050}">
      <formula1>0</formula1>
    </dataValidation>
    <dataValidation type="list" operator="greaterThanOrEqual" allowBlank="1" showInputMessage="1" showErrorMessage="1" error="Enter a positive value." prompt="Please explain in the bid narrative." sqref="C16 C45" xr:uid="{6A733B84-6B81-4D1C-83D3-B716AAE71E89}">
      <formula1>$F$16:$H$16</formula1>
    </dataValidation>
    <dataValidation type="decimal" allowBlank="1" showInputMessage="1" showErrorMessage="1" errorTitle="Enter a valid latitude" error="Latitudes should range between 25 and 50 degrees." sqref="C32 C61" xr:uid="{D2D06916-334F-4B5E-8760-FD54D2E4DA90}">
      <formula1>G32</formula1>
      <formula2>H32</formula2>
    </dataValidation>
    <dataValidation type="decimal" allowBlank="1" showInputMessage="1" showErrorMessage="1" errorTitle="Enter a valid longitude" error="Longitudes should range between -65 and -125 degrees." sqref="C62 C33" xr:uid="{EB3B1C82-2BDD-4CBE-B386-014C7843F0A7}">
      <formula1>G33</formula1>
      <formula2>H33</formula2>
    </dataValidation>
    <dataValidation type="whole" operator="greaterThanOrEqual" allowBlank="1" showInputMessage="1" showErrorMessage="1" error="Enter a positive value." sqref="C24 C53" xr:uid="{8396AA20-F7BA-4110-9DF2-8F46AB4DBA4A}">
      <formula1>0</formula1>
    </dataValidation>
    <dataValidation type="list" allowBlank="1" showInputMessage="1" showErrorMessage="1" sqref="C22 C51" xr:uid="{3E33CEFE-6471-4873-A349-F84EEB250CB5}">
      <formula1>$F$22:$H$22</formula1>
    </dataValidation>
    <dataValidation type="decimal" allowBlank="1" showInputMessage="1" showErrorMessage="1" error="Enter a value between 0 and 1." sqref="C9 C38" xr:uid="{B92C8115-2148-4650-A573-C86C4673EBAD}">
      <formula1>0</formula1>
      <formula2>1</formula2>
    </dataValidation>
    <dataValidation type="textLength" allowBlank="1" showInputMessage="1" showErrorMessage="1" error="Please use two-letter state abbreviation." sqref="C31 C60" xr:uid="{BD468726-6DAC-43A2-9DC6-CA1096513F3A}">
      <formula1>2</formula1>
      <formula2>2</formula2>
    </dataValidation>
  </dataValidations>
  <printOptions horizontalCentered="1"/>
  <pageMargins left="0.7" right="0.7" top="0.75" bottom="0.75" header="0.3" footer="0.3"/>
  <pageSetup scale="65" orientation="portrait" r:id="rId1"/>
  <headerFooter alignWithMargins="0"/>
  <rowBreaks count="1" manualBreakCount="1">
    <brk id="34"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6B81C-F3F2-4F03-983D-DB931CF63BAD}">
  <dimension ref="A1:K100"/>
  <sheetViews>
    <sheetView showGridLines="0" zoomScale="85" zoomScaleNormal="85" zoomScaleSheetLayoutView="85" workbookViewId="0">
      <pane ySplit="1" topLeftCell="A2" activePane="bottomLeft" state="frozen"/>
      <selection activeCell="C6" sqref="C6"/>
      <selection pane="bottomLeft" activeCell="C6" sqref="C6"/>
    </sheetView>
  </sheetViews>
  <sheetFormatPr defaultColWidth="0" defaultRowHeight="12.75" zeroHeight="1" x14ac:dyDescent="0.2"/>
  <cols>
    <col min="1" max="1" width="3.7109375" style="254" customWidth="1"/>
    <col min="2" max="2" width="59.28515625" style="233" customWidth="1"/>
    <col min="3" max="3" width="53.28515625" style="233" customWidth="1"/>
    <col min="4" max="4" width="19.7109375" style="233" customWidth="1"/>
    <col min="5" max="5" width="3.7109375" style="233" customWidth="1"/>
    <col min="6" max="11" width="9.28515625" style="284" hidden="1" customWidth="1"/>
    <col min="12" max="16384" width="9.28515625" style="233" hidden="1"/>
  </cols>
  <sheetData>
    <row r="1" spans="1:8" ht="23.1" customHeight="1" x14ac:dyDescent="0.25">
      <c r="B1" s="231" t="s">
        <v>561</v>
      </c>
      <c r="C1" s="232"/>
      <c r="D1" s="232"/>
    </row>
    <row r="2" spans="1:8" ht="12.75" customHeight="1" x14ac:dyDescent="0.2">
      <c r="B2" s="234" t="str">
        <f>'X-GenIn'!C7</f>
        <v>PSCo All-Source 2022 Ownership RFP</v>
      </c>
      <c r="C2" s="235"/>
      <c r="D2" s="285"/>
    </row>
    <row r="3" spans="1:8" ht="12.75" customHeight="1" x14ac:dyDescent="0.2">
      <c r="B3" s="285"/>
      <c r="C3" s="285"/>
      <c r="D3" s="285"/>
    </row>
    <row r="4" spans="1:8" ht="20.100000000000001" customHeight="1" x14ac:dyDescent="0.25">
      <c r="A4" s="238">
        <v>1</v>
      </c>
      <c r="B4" s="286" t="s">
        <v>13</v>
      </c>
      <c r="C4" s="356">
        <f>'C1_CoverSheet'!C4</f>
        <v>0</v>
      </c>
      <c r="D4" s="287"/>
    </row>
    <row r="5" spans="1:8" ht="12.75" customHeight="1" x14ac:dyDescent="0.2">
      <c r="A5" s="256"/>
      <c r="C5" s="265"/>
      <c r="D5" s="287"/>
      <c r="G5" s="284" t="s">
        <v>562</v>
      </c>
    </row>
    <row r="6" spans="1:8" ht="20.100000000000001" customHeight="1" x14ac:dyDescent="0.25">
      <c r="A6" s="238">
        <f>+A4+1</f>
        <v>2</v>
      </c>
      <c r="B6" s="301" t="s">
        <v>563</v>
      </c>
      <c r="C6" s="353"/>
      <c r="D6" s="268" t="s">
        <v>473</v>
      </c>
      <c r="G6" s="269" t="s">
        <v>56</v>
      </c>
      <c r="H6" s="269" t="s">
        <v>55</v>
      </c>
    </row>
    <row r="7" spans="1:8" ht="12.75" customHeight="1" x14ac:dyDescent="0.25">
      <c r="B7" s="239"/>
      <c r="D7" s="290"/>
      <c r="F7" s="246"/>
      <c r="G7" s="246" t="s">
        <v>444</v>
      </c>
      <c r="H7" s="246"/>
    </row>
    <row r="8" spans="1:8" ht="20.100000000000001" customHeight="1" x14ac:dyDescent="0.25">
      <c r="A8" s="238">
        <f>+A6+1</f>
        <v>3</v>
      </c>
      <c r="B8" s="301" t="s">
        <v>173</v>
      </c>
      <c r="C8" s="353"/>
      <c r="D8" s="268" t="s">
        <v>473</v>
      </c>
      <c r="G8" s="269" t="s">
        <v>56</v>
      </c>
      <c r="H8" s="269" t="s">
        <v>55</v>
      </c>
    </row>
    <row r="9" spans="1:8" ht="12.75" customHeight="1" x14ac:dyDescent="0.25">
      <c r="B9" s="239"/>
      <c r="D9" s="290"/>
      <c r="F9" s="246"/>
      <c r="G9" s="246" t="s">
        <v>172</v>
      </c>
      <c r="H9" s="246"/>
    </row>
    <row r="10" spans="1:8" ht="20.100000000000001" customHeight="1" x14ac:dyDescent="0.25">
      <c r="A10" s="238">
        <f>+A8+1</f>
        <v>4</v>
      </c>
      <c r="B10" s="301" t="s">
        <v>174</v>
      </c>
      <c r="C10" s="353"/>
      <c r="D10" s="268" t="s">
        <v>473</v>
      </c>
      <c r="G10" s="269" t="s">
        <v>56</v>
      </c>
      <c r="H10" s="269" t="s">
        <v>55</v>
      </c>
    </row>
    <row r="11" spans="1:8" ht="12.75" customHeight="1" x14ac:dyDescent="0.2">
      <c r="A11" s="256"/>
      <c r="B11" s="236"/>
      <c r="D11" s="290"/>
      <c r="F11" s="246"/>
      <c r="G11" s="246" t="s">
        <v>443</v>
      </c>
      <c r="H11" s="246"/>
    </row>
    <row r="12" spans="1:8" ht="20.100000000000001" customHeight="1" x14ac:dyDescent="0.25">
      <c r="A12" s="238">
        <f>+A10+1</f>
        <v>5</v>
      </c>
      <c r="B12" s="301" t="s">
        <v>153</v>
      </c>
      <c r="C12" s="353"/>
      <c r="D12" s="268" t="s">
        <v>473</v>
      </c>
      <c r="G12" s="269" t="s">
        <v>56</v>
      </c>
      <c r="H12" s="269" t="s">
        <v>55</v>
      </c>
    </row>
    <row r="13" spans="1:8" ht="12.75" customHeight="1" x14ac:dyDescent="0.2">
      <c r="A13" s="256"/>
      <c r="C13" s="296"/>
      <c r="D13" s="297"/>
    </row>
    <row r="14" spans="1:8" x14ac:dyDescent="0.2"/>
    <row r="15" spans="1:8" x14ac:dyDescent="0.2"/>
    <row r="16" spans="1:8" x14ac:dyDescent="0.2"/>
    <row r="17" spans="1:1" x14ac:dyDescent="0.2"/>
    <row r="18" spans="1:1" x14ac:dyDescent="0.2"/>
    <row r="19" spans="1:1" x14ac:dyDescent="0.2"/>
    <row r="20" spans="1:1" x14ac:dyDescent="0.2">
      <c r="A20" s="304"/>
    </row>
    <row r="21" spans="1:1" x14ac:dyDescent="0.2">
      <c r="A21" s="262"/>
    </row>
    <row r="22" spans="1:1" x14ac:dyDescent="0.2"/>
    <row r="23" spans="1:1" x14ac:dyDescent="0.2"/>
    <row r="24" spans="1:1" x14ac:dyDescent="0.2"/>
    <row r="25" spans="1:1" x14ac:dyDescent="0.2"/>
    <row r="26" spans="1:1" x14ac:dyDescent="0.2"/>
    <row r="27" spans="1:1" x14ac:dyDescent="0.2"/>
    <row r="28" spans="1:1" x14ac:dyDescent="0.2"/>
    <row r="29" spans="1:1" x14ac:dyDescent="0.2"/>
    <row r="30" spans="1:1" x14ac:dyDescent="0.2"/>
    <row r="31" spans="1:1" x14ac:dyDescent="0.2"/>
    <row r="32" spans="1:1"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fpaC2CUEG7ieM0JZcNvWYPNbvORLZL2AMUgAbnt0JjLucThzHKaZla42jFxchMl38XuSfjzUBDY7w8NXUX/NeA==" saltValue="cxaA3R4ioM1zM6tTrSwFYA==" spinCount="100000" sheet="1" selectLockedCells="1"/>
  <dataConsolidate/>
  <dataValidations count="4">
    <dataValidation type="list" operator="greaterThanOrEqual" allowBlank="1" showInputMessage="1" error="Enter a positive value." sqref="C12" xr:uid="{D95B05AE-BCBF-4C7F-90E6-981393370A4C}">
      <formula1>$F$12:$H$12</formula1>
    </dataValidation>
    <dataValidation type="list" operator="greaterThanOrEqual" allowBlank="1" showInputMessage="1" error="Enter a positive value." sqref="C8" xr:uid="{0D7C9FE3-FC06-4CEE-86F0-81CE0E8A1720}">
      <formula1>$F$8:$H$8</formula1>
    </dataValidation>
    <dataValidation type="list" operator="greaterThanOrEqual" allowBlank="1" showInputMessage="1" error="Enter a positive value." prompt="Please provide further details on Section 123 forms." sqref="C10" xr:uid="{6CE1D0B6-43E8-494F-878E-11BAE20E727D}">
      <formula1>$F$10:$H$10</formula1>
    </dataValidation>
    <dataValidation type="list" operator="greaterThanOrEqual" allowBlank="1" error="Enter a positive value." sqref="C6" xr:uid="{21D3D7E5-36B7-4F81-B86A-3FDE45775799}">
      <formula1>$F$6:$H$6</formula1>
    </dataValidation>
  </dataValidations>
  <printOptions horizontalCentered="1"/>
  <pageMargins left="0.7" right="0.7" top="0.75" bottom="0.75" header="0.3" footer="0.3"/>
  <pageSetup scale="65"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C04EC-EFCF-46B4-8673-0FA240502735}">
  <sheetPr codeName="Sheet7"/>
  <dimension ref="A1:J54"/>
  <sheetViews>
    <sheetView showGridLines="0" zoomScale="85" zoomScaleNormal="85" workbookViewId="0">
      <pane ySplit="1" topLeftCell="A2" activePane="bottomLeft" state="frozen"/>
      <selection pane="bottomLeft" activeCell="C7" sqref="C7"/>
    </sheetView>
  </sheetViews>
  <sheetFormatPr defaultColWidth="0" defaultRowHeight="12.75" customHeight="1" x14ac:dyDescent="0.2"/>
  <cols>
    <col min="1" max="1" width="3.7109375" style="22" customWidth="1"/>
    <col min="2" max="2" width="16" style="22" customWidth="1"/>
    <col min="3" max="3" width="19.140625" style="22" customWidth="1"/>
    <col min="4" max="4" width="3.7109375" style="22" customWidth="1"/>
    <col min="5" max="5" width="19.140625" style="34" customWidth="1"/>
    <col min="6" max="9" width="19.140625" style="22" customWidth="1"/>
    <col min="10" max="10" width="3.7109375" style="22" customWidth="1"/>
    <col min="11" max="16384" width="9.140625" style="22" hidden="1"/>
  </cols>
  <sheetData>
    <row r="1" spans="1:10" ht="23.1" customHeight="1" x14ac:dyDescent="0.25">
      <c r="B1" s="89" t="s">
        <v>100</v>
      </c>
      <c r="C1" s="12"/>
      <c r="D1" s="12"/>
      <c r="E1" s="12"/>
      <c r="F1" s="23"/>
      <c r="G1" s="23"/>
      <c r="H1" s="23"/>
      <c r="I1" s="23"/>
      <c r="J1" s="33"/>
    </row>
    <row r="2" spans="1:10" ht="12.75" customHeight="1" x14ac:dyDescent="0.2">
      <c r="B2" s="114" t="str">
        <f>'X-GenIn'!C7</f>
        <v>PSCo All-Source 2022 Ownership RFP</v>
      </c>
      <c r="C2" s="1"/>
      <c r="D2" s="1"/>
      <c r="E2" s="1"/>
      <c r="F2" s="1"/>
      <c r="G2" s="1"/>
      <c r="H2" s="1"/>
      <c r="I2"/>
      <c r="J2" s="24"/>
    </row>
    <row r="3" spans="1:10" ht="12.75" customHeight="1" x14ac:dyDescent="0.2">
      <c r="B3" s="209"/>
      <c r="C3" s="209"/>
      <c r="D3" s="209"/>
      <c r="E3" s="209"/>
      <c r="F3" s="209"/>
      <c r="G3" s="209"/>
      <c r="H3" s="209"/>
      <c r="I3" s="209"/>
      <c r="J3" s="24"/>
    </row>
    <row r="4" spans="1:10" ht="172.5" customHeight="1" x14ac:dyDescent="0.2">
      <c r="B4" s="494" t="s">
        <v>179</v>
      </c>
      <c r="C4" s="495"/>
      <c r="D4" s="495"/>
      <c r="E4" s="495"/>
      <c r="F4" s="495"/>
      <c r="G4" s="495"/>
      <c r="H4" s="495"/>
      <c r="I4" s="495"/>
      <c r="J4" s="25"/>
    </row>
    <row r="5" spans="1:10" ht="20.100000000000001" customHeight="1" x14ac:dyDescent="0.25">
      <c r="A5" s="109">
        <v>1</v>
      </c>
      <c r="B5" s="133" t="s">
        <v>182</v>
      </c>
      <c r="C5" s="134"/>
      <c r="D5" s="109">
        <f>+A5+1</f>
        <v>2</v>
      </c>
      <c r="E5" s="133" t="s">
        <v>183</v>
      </c>
      <c r="F5" s="135"/>
      <c r="G5" s="135"/>
      <c r="H5" s="135"/>
      <c r="I5" s="135"/>
    </row>
    <row r="6" spans="1:10" ht="63" x14ac:dyDescent="0.25">
      <c r="B6" s="138" t="s">
        <v>468</v>
      </c>
      <c r="C6" s="142" t="s">
        <v>95</v>
      </c>
      <c r="D6" s="1"/>
      <c r="E6" s="138" t="s">
        <v>99</v>
      </c>
      <c r="F6" s="139" t="s">
        <v>96</v>
      </c>
      <c r="G6" s="139" t="s">
        <v>178</v>
      </c>
      <c r="H6" s="139" t="s">
        <v>177</v>
      </c>
      <c r="I6" s="137" t="s">
        <v>97</v>
      </c>
    </row>
    <row r="7" spans="1:10" ht="14.1" customHeight="1" x14ac:dyDescent="0.2">
      <c r="B7" s="26">
        <v>1</v>
      </c>
      <c r="C7" s="95"/>
      <c r="D7" s="1"/>
      <c r="E7" s="101"/>
      <c r="F7" s="96"/>
      <c r="G7" s="96"/>
      <c r="H7" s="96"/>
      <c r="I7" s="129">
        <f>SUM(F7:H7)</f>
        <v>0</v>
      </c>
    </row>
    <row r="8" spans="1:10" ht="14.1" customHeight="1" x14ac:dyDescent="0.2">
      <c r="B8" s="27">
        <f>B7+1</f>
        <v>2</v>
      </c>
      <c r="C8" s="97"/>
      <c r="D8" s="1"/>
      <c r="E8" s="140"/>
      <c r="F8" s="98"/>
      <c r="G8" s="98"/>
      <c r="H8" s="98"/>
      <c r="I8" s="130">
        <f t="shared" ref="I8:I46" si="0">SUM(F8:H8)</f>
        <v>0</v>
      </c>
    </row>
    <row r="9" spans="1:10" ht="14.1" customHeight="1" x14ac:dyDescent="0.2">
      <c r="B9" s="27">
        <f t="shared" ref="B9:B46" si="1">B8+1</f>
        <v>3</v>
      </c>
      <c r="C9" s="97"/>
      <c r="D9" s="1"/>
      <c r="E9" s="140"/>
      <c r="F9" s="98"/>
      <c r="G9" s="98"/>
      <c r="H9" s="98"/>
      <c r="I9" s="130">
        <f t="shared" si="0"/>
        <v>0</v>
      </c>
    </row>
    <row r="10" spans="1:10" ht="14.1" customHeight="1" x14ac:dyDescent="0.2">
      <c r="B10" s="27">
        <f t="shared" si="1"/>
        <v>4</v>
      </c>
      <c r="C10" s="97"/>
      <c r="D10" s="1"/>
      <c r="E10" s="140"/>
      <c r="F10" s="98"/>
      <c r="G10" s="98"/>
      <c r="H10" s="98"/>
      <c r="I10" s="130">
        <f t="shared" si="0"/>
        <v>0</v>
      </c>
    </row>
    <row r="11" spans="1:10" ht="14.1" customHeight="1" x14ac:dyDescent="0.2">
      <c r="B11" s="27">
        <f t="shared" si="1"/>
        <v>5</v>
      </c>
      <c r="C11" s="97"/>
      <c r="D11" s="1"/>
      <c r="E11" s="140"/>
      <c r="F11" s="98"/>
      <c r="G11" s="98"/>
      <c r="H11" s="98"/>
      <c r="I11" s="130">
        <f t="shared" si="0"/>
        <v>0</v>
      </c>
    </row>
    <row r="12" spans="1:10" ht="14.1" customHeight="1" x14ac:dyDescent="0.2">
      <c r="B12" s="27">
        <f t="shared" si="1"/>
        <v>6</v>
      </c>
      <c r="C12" s="97"/>
      <c r="D12" s="1"/>
      <c r="E12" s="140"/>
      <c r="F12" s="98"/>
      <c r="G12" s="98"/>
      <c r="H12" s="98"/>
      <c r="I12" s="130">
        <f t="shared" si="0"/>
        <v>0</v>
      </c>
    </row>
    <row r="13" spans="1:10" ht="14.1" customHeight="1" x14ac:dyDescent="0.2">
      <c r="B13" s="27">
        <f t="shared" si="1"/>
        <v>7</v>
      </c>
      <c r="C13" s="97"/>
      <c r="D13" s="1"/>
      <c r="E13" s="140"/>
      <c r="F13" s="98"/>
      <c r="G13" s="98"/>
      <c r="H13" s="98"/>
      <c r="I13" s="130">
        <f t="shared" si="0"/>
        <v>0</v>
      </c>
    </row>
    <row r="14" spans="1:10" ht="14.1" customHeight="1" x14ac:dyDescent="0.2">
      <c r="B14" s="27">
        <f t="shared" si="1"/>
        <v>8</v>
      </c>
      <c r="C14" s="97"/>
      <c r="D14" s="1"/>
      <c r="E14" s="140"/>
      <c r="F14" s="98"/>
      <c r="G14" s="98"/>
      <c r="H14" s="98"/>
      <c r="I14" s="130">
        <f t="shared" si="0"/>
        <v>0</v>
      </c>
    </row>
    <row r="15" spans="1:10" ht="14.1" customHeight="1" x14ac:dyDescent="0.2">
      <c r="B15" s="27">
        <f t="shared" si="1"/>
        <v>9</v>
      </c>
      <c r="C15" s="97"/>
      <c r="D15" s="1"/>
      <c r="E15" s="140"/>
      <c r="F15" s="98"/>
      <c r="G15" s="98"/>
      <c r="H15" s="98"/>
      <c r="I15" s="130">
        <f t="shared" si="0"/>
        <v>0</v>
      </c>
    </row>
    <row r="16" spans="1:10" ht="14.1" customHeight="1" x14ac:dyDescent="0.2">
      <c r="B16" s="27">
        <f t="shared" si="1"/>
        <v>10</v>
      </c>
      <c r="C16" s="97"/>
      <c r="D16" s="1"/>
      <c r="E16" s="140"/>
      <c r="F16" s="98"/>
      <c r="G16" s="98"/>
      <c r="H16" s="98"/>
      <c r="I16" s="130">
        <f t="shared" si="0"/>
        <v>0</v>
      </c>
    </row>
    <row r="17" spans="2:9" ht="14.1" customHeight="1" x14ac:dyDescent="0.2">
      <c r="B17" s="27">
        <f t="shared" si="1"/>
        <v>11</v>
      </c>
      <c r="C17" s="97"/>
      <c r="D17" s="1"/>
      <c r="E17" s="140"/>
      <c r="F17" s="98"/>
      <c r="G17" s="98"/>
      <c r="H17" s="98"/>
      <c r="I17" s="130">
        <f t="shared" si="0"/>
        <v>0</v>
      </c>
    </row>
    <row r="18" spans="2:9" ht="14.1" customHeight="1" x14ac:dyDescent="0.2">
      <c r="B18" s="27">
        <f t="shared" si="1"/>
        <v>12</v>
      </c>
      <c r="C18" s="97"/>
      <c r="D18" s="1"/>
      <c r="E18" s="140"/>
      <c r="F18" s="98"/>
      <c r="G18" s="98"/>
      <c r="H18" s="98"/>
      <c r="I18" s="130">
        <f t="shared" si="0"/>
        <v>0</v>
      </c>
    </row>
    <row r="19" spans="2:9" ht="14.1" customHeight="1" x14ac:dyDescent="0.2">
      <c r="B19" s="27">
        <f t="shared" si="1"/>
        <v>13</v>
      </c>
      <c r="C19" s="97"/>
      <c r="D19" s="1"/>
      <c r="E19" s="140"/>
      <c r="F19" s="98"/>
      <c r="G19" s="98"/>
      <c r="H19" s="98"/>
      <c r="I19" s="130">
        <f t="shared" si="0"/>
        <v>0</v>
      </c>
    </row>
    <row r="20" spans="2:9" ht="14.1" customHeight="1" x14ac:dyDescent="0.2">
      <c r="B20" s="27">
        <f t="shared" si="1"/>
        <v>14</v>
      </c>
      <c r="C20" s="97"/>
      <c r="D20" s="1"/>
      <c r="E20" s="140"/>
      <c r="F20" s="98"/>
      <c r="G20" s="98"/>
      <c r="H20" s="98"/>
      <c r="I20" s="130">
        <f t="shared" si="0"/>
        <v>0</v>
      </c>
    </row>
    <row r="21" spans="2:9" ht="14.1" customHeight="1" x14ac:dyDescent="0.2">
      <c r="B21" s="27">
        <f t="shared" si="1"/>
        <v>15</v>
      </c>
      <c r="C21" s="97"/>
      <c r="D21" s="1"/>
      <c r="E21" s="140"/>
      <c r="F21" s="98"/>
      <c r="G21" s="98"/>
      <c r="H21" s="98"/>
      <c r="I21" s="130">
        <f t="shared" si="0"/>
        <v>0</v>
      </c>
    </row>
    <row r="22" spans="2:9" ht="14.1" customHeight="1" x14ac:dyDescent="0.2">
      <c r="B22" s="27">
        <f t="shared" si="1"/>
        <v>16</v>
      </c>
      <c r="C22" s="97"/>
      <c r="D22" s="1"/>
      <c r="E22" s="140"/>
      <c r="F22" s="98"/>
      <c r="G22" s="98"/>
      <c r="H22" s="98"/>
      <c r="I22" s="130">
        <f t="shared" si="0"/>
        <v>0</v>
      </c>
    </row>
    <row r="23" spans="2:9" ht="14.1" customHeight="1" x14ac:dyDescent="0.2">
      <c r="B23" s="27">
        <f t="shared" si="1"/>
        <v>17</v>
      </c>
      <c r="C23" s="97"/>
      <c r="D23" s="1"/>
      <c r="E23" s="140"/>
      <c r="F23" s="98"/>
      <c r="G23" s="98"/>
      <c r="H23" s="98"/>
      <c r="I23" s="130">
        <f t="shared" si="0"/>
        <v>0</v>
      </c>
    </row>
    <row r="24" spans="2:9" ht="14.1" customHeight="1" x14ac:dyDescent="0.2">
      <c r="B24" s="27">
        <f t="shared" si="1"/>
        <v>18</v>
      </c>
      <c r="C24" s="97"/>
      <c r="D24" s="1"/>
      <c r="E24" s="140"/>
      <c r="F24" s="98"/>
      <c r="G24" s="98"/>
      <c r="H24" s="98"/>
      <c r="I24" s="130">
        <f t="shared" si="0"/>
        <v>0</v>
      </c>
    </row>
    <row r="25" spans="2:9" ht="14.1" customHeight="1" x14ac:dyDescent="0.2">
      <c r="B25" s="27">
        <f t="shared" si="1"/>
        <v>19</v>
      </c>
      <c r="C25" s="97"/>
      <c r="D25" s="1"/>
      <c r="E25" s="140"/>
      <c r="F25" s="98"/>
      <c r="G25" s="98"/>
      <c r="H25" s="98"/>
      <c r="I25" s="130">
        <f t="shared" si="0"/>
        <v>0</v>
      </c>
    </row>
    <row r="26" spans="2:9" ht="14.1" customHeight="1" x14ac:dyDescent="0.2">
      <c r="B26" s="27">
        <f t="shared" si="1"/>
        <v>20</v>
      </c>
      <c r="C26" s="97"/>
      <c r="D26" s="1"/>
      <c r="E26" s="140"/>
      <c r="F26" s="98"/>
      <c r="G26" s="98"/>
      <c r="H26" s="98"/>
      <c r="I26" s="130">
        <f t="shared" si="0"/>
        <v>0</v>
      </c>
    </row>
    <row r="27" spans="2:9" ht="14.1" customHeight="1" x14ac:dyDescent="0.2">
      <c r="B27" s="27">
        <f t="shared" si="1"/>
        <v>21</v>
      </c>
      <c r="C27" s="97"/>
      <c r="D27" s="1"/>
      <c r="E27" s="140"/>
      <c r="F27" s="98"/>
      <c r="G27" s="98"/>
      <c r="H27" s="98"/>
      <c r="I27" s="130">
        <f t="shared" si="0"/>
        <v>0</v>
      </c>
    </row>
    <row r="28" spans="2:9" ht="14.1" customHeight="1" x14ac:dyDescent="0.2">
      <c r="B28" s="27">
        <f t="shared" si="1"/>
        <v>22</v>
      </c>
      <c r="C28" s="97"/>
      <c r="D28" s="1"/>
      <c r="E28" s="140"/>
      <c r="F28" s="98"/>
      <c r="G28" s="98"/>
      <c r="H28" s="98"/>
      <c r="I28" s="130">
        <f t="shared" si="0"/>
        <v>0</v>
      </c>
    </row>
    <row r="29" spans="2:9" ht="14.1" customHeight="1" x14ac:dyDescent="0.2">
      <c r="B29" s="27">
        <f t="shared" si="1"/>
        <v>23</v>
      </c>
      <c r="C29" s="97"/>
      <c r="D29" s="1"/>
      <c r="E29" s="140"/>
      <c r="F29" s="98"/>
      <c r="G29" s="98"/>
      <c r="H29" s="98"/>
      <c r="I29" s="130">
        <f t="shared" si="0"/>
        <v>0</v>
      </c>
    </row>
    <row r="30" spans="2:9" ht="14.1" customHeight="1" x14ac:dyDescent="0.2">
      <c r="B30" s="27">
        <f t="shared" si="1"/>
        <v>24</v>
      </c>
      <c r="C30" s="97"/>
      <c r="D30" s="1"/>
      <c r="E30" s="140"/>
      <c r="F30" s="98"/>
      <c r="G30" s="98"/>
      <c r="H30" s="98"/>
      <c r="I30" s="130">
        <f t="shared" si="0"/>
        <v>0</v>
      </c>
    </row>
    <row r="31" spans="2:9" ht="14.1" customHeight="1" x14ac:dyDescent="0.2">
      <c r="B31" s="93">
        <f t="shared" si="1"/>
        <v>25</v>
      </c>
      <c r="C31" s="97"/>
      <c r="D31" s="1"/>
      <c r="E31" s="140"/>
      <c r="F31" s="98"/>
      <c r="G31" s="98"/>
      <c r="H31" s="98"/>
      <c r="I31" s="130">
        <f t="shared" si="0"/>
        <v>0</v>
      </c>
    </row>
    <row r="32" spans="2:9" ht="14.1" customHeight="1" x14ac:dyDescent="0.2">
      <c r="B32" s="93">
        <f t="shared" si="1"/>
        <v>26</v>
      </c>
      <c r="C32" s="97"/>
      <c r="D32" s="1"/>
      <c r="E32" s="140"/>
      <c r="F32" s="98"/>
      <c r="G32" s="98"/>
      <c r="H32" s="98"/>
      <c r="I32" s="130">
        <f t="shared" si="0"/>
        <v>0</v>
      </c>
    </row>
    <row r="33" spans="1:9" ht="14.1" customHeight="1" x14ac:dyDescent="0.2">
      <c r="B33" s="93">
        <f t="shared" si="1"/>
        <v>27</v>
      </c>
      <c r="C33" s="97"/>
      <c r="D33" s="1"/>
      <c r="E33" s="140"/>
      <c r="F33" s="98"/>
      <c r="G33" s="98"/>
      <c r="H33" s="98"/>
      <c r="I33" s="130">
        <f t="shared" si="0"/>
        <v>0</v>
      </c>
    </row>
    <row r="34" spans="1:9" ht="14.1" customHeight="1" x14ac:dyDescent="0.2">
      <c r="B34" s="93">
        <f t="shared" si="1"/>
        <v>28</v>
      </c>
      <c r="C34" s="97"/>
      <c r="D34" s="1"/>
      <c r="E34" s="140"/>
      <c r="F34" s="98"/>
      <c r="G34" s="98"/>
      <c r="H34" s="98"/>
      <c r="I34" s="130">
        <f t="shared" si="0"/>
        <v>0</v>
      </c>
    </row>
    <row r="35" spans="1:9" ht="14.1" customHeight="1" x14ac:dyDescent="0.2">
      <c r="B35" s="93">
        <f t="shared" si="1"/>
        <v>29</v>
      </c>
      <c r="C35" s="97"/>
      <c r="D35" s="1"/>
      <c r="E35" s="140"/>
      <c r="F35" s="98"/>
      <c r="G35" s="98"/>
      <c r="H35" s="98"/>
      <c r="I35" s="130">
        <f t="shared" si="0"/>
        <v>0</v>
      </c>
    </row>
    <row r="36" spans="1:9" ht="14.1" customHeight="1" x14ac:dyDescent="0.2">
      <c r="B36" s="93">
        <f t="shared" si="1"/>
        <v>30</v>
      </c>
      <c r="C36" s="97"/>
      <c r="D36" s="1"/>
      <c r="E36" s="140"/>
      <c r="F36" s="98"/>
      <c r="G36" s="98"/>
      <c r="H36" s="98"/>
      <c r="I36" s="130">
        <f t="shared" si="0"/>
        <v>0</v>
      </c>
    </row>
    <row r="37" spans="1:9" ht="14.1" customHeight="1" x14ac:dyDescent="0.2">
      <c r="B37" s="93">
        <f t="shared" si="1"/>
        <v>31</v>
      </c>
      <c r="C37" s="97"/>
      <c r="D37" s="1"/>
      <c r="E37" s="140"/>
      <c r="F37" s="98"/>
      <c r="G37" s="98"/>
      <c r="H37" s="98"/>
      <c r="I37" s="130">
        <f t="shared" si="0"/>
        <v>0</v>
      </c>
    </row>
    <row r="38" spans="1:9" ht="14.1" customHeight="1" x14ac:dyDescent="0.2">
      <c r="B38" s="93">
        <f t="shared" si="1"/>
        <v>32</v>
      </c>
      <c r="C38" s="97"/>
      <c r="D38" s="1"/>
      <c r="E38" s="140"/>
      <c r="F38" s="98"/>
      <c r="G38" s="98"/>
      <c r="H38" s="98"/>
      <c r="I38" s="130">
        <f t="shared" si="0"/>
        <v>0</v>
      </c>
    </row>
    <row r="39" spans="1:9" ht="14.1" customHeight="1" x14ac:dyDescent="0.2">
      <c r="B39" s="93">
        <f t="shared" si="1"/>
        <v>33</v>
      </c>
      <c r="C39" s="97"/>
      <c r="D39" s="1"/>
      <c r="E39" s="140"/>
      <c r="F39" s="98"/>
      <c r="G39" s="98"/>
      <c r="H39" s="98"/>
      <c r="I39" s="130">
        <f t="shared" si="0"/>
        <v>0</v>
      </c>
    </row>
    <row r="40" spans="1:9" ht="14.1" customHeight="1" x14ac:dyDescent="0.2">
      <c r="B40" s="93">
        <f t="shared" si="1"/>
        <v>34</v>
      </c>
      <c r="C40" s="97"/>
      <c r="D40" s="1"/>
      <c r="E40" s="140"/>
      <c r="F40" s="98"/>
      <c r="G40" s="98"/>
      <c r="H40" s="98"/>
      <c r="I40" s="130">
        <f t="shared" si="0"/>
        <v>0</v>
      </c>
    </row>
    <row r="41" spans="1:9" ht="14.1" customHeight="1" x14ac:dyDescent="0.2">
      <c r="B41" s="93">
        <f t="shared" si="1"/>
        <v>35</v>
      </c>
      <c r="C41" s="97"/>
      <c r="D41" s="1"/>
      <c r="E41" s="140"/>
      <c r="F41" s="98"/>
      <c r="G41" s="98"/>
      <c r="H41" s="98"/>
      <c r="I41" s="130">
        <f t="shared" si="0"/>
        <v>0</v>
      </c>
    </row>
    <row r="42" spans="1:9" ht="14.1" customHeight="1" x14ac:dyDescent="0.2">
      <c r="B42" s="93">
        <f t="shared" si="1"/>
        <v>36</v>
      </c>
      <c r="C42" s="97"/>
      <c r="D42" s="1"/>
      <c r="E42" s="140"/>
      <c r="F42" s="98"/>
      <c r="G42" s="98"/>
      <c r="H42" s="98"/>
      <c r="I42" s="130">
        <f t="shared" si="0"/>
        <v>0</v>
      </c>
    </row>
    <row r="43" spans="1:9" ht="14.1" customHeight="1" x14ac:dyDescent="0.2">
      <c r="B43" s="93">
        <f t="shared" si="1"/>
        <v>37</v>
      </c>
      <c r="C43" s="97"/>
      <c r="D43" s="1"/>
      <c r="E43" s="140"/>
      <c r="F43" s="98"/>
      <c r="G43" s="98"/>
      <c r="H43" s="98"/>
      <c r="I43" s="130">
        <f t="shared" si="0"/>
        <v>0</v>
      </c>
    </row>
    <row r="44" spans="1:9" ht="14.1" customHeight="1" x14ac:dyDescent="0.2">
      <c r="B44" s="93">
        <f t="shared" si="1"/>
        <v>38</v>
      </c>
      <c r="C44" s="97"/>
      <c r="D44" s="1"/>
      <c r="E44" s="140"/>
      <c r="F44" s="98"/>
      <c r="G44" s="98"/>
      <c r="H44" s="98"/>
      <c r="I44" s="130">
        <f t="shared" si="0"/>
        <v>0</v>
      </c>
    </row>
    <row r="45" spans="1:9" ht="14.1" customHeight="1" x14ac:dyDescent="0.2">
      <c r="B45" s="93">
        <f t="shared" si="1"/>
        <v>39</v>
      </c>
      <c r="C45" s="97"/>
      <c r="D45" s="1"/>
      <c r="E45" s="140"/>
      <c r="F45" s="98"/>
      <c r="G45" s="98"/>
      <c r="H45" s="98"/>
      <c r="I45" s="130">
        <f t="shared" si="0"/>
        <v>0</v>
      </c>
    </row>
    <row r="46" spans="1:9" ht="14.1" customHeight="1" x14ac:dyDescent="0.2">
      <c r="B46" s="28">
        <f t="shared" si="1"/>
        <v>40</v>
      </c>
      <c r="C46" s="99"/>
      <c r="D46" s="1"/>
      <c r="E46" s="141"/>
      <c r="F46" s="100"/>
      <c r="G46" s="100"/>
      <c r="H46" s="100"/>
      <c r="I46" s="131">
        <f t="shared" si="0"/>
        <v>0</v>
      </c>
    </row>
    <row r="47" spans="1:9" ht="12.75" customHeight="1" x14ac:dyDescent="0.2">
      <c r="B47" s="94"/>
      <c r="C47" s="94"/>
      <c r="D47" s="94"/>
      <c r="E47" s="94"/>
      <c r="F47" s="94"/>
      <c r="G47" s="94"/>
      <c r="H47" s="94"/>
      <c r="I47" s="94"/>
    </row>
    <row r="48" spans="1:9" ht="20.100000000000001" customHeight="1" x14ac:dyDescent="0.25">
      <c r="A48" s="109">
        <f>+D5+1</f>
        <v>3</v>
      </c>
      <c r="B48" s="13" t="s">
        <v>196</v>
      </c>
      <c r="C48" s="29"/>
      <c r="D48" s="29"/>
      <c r="E48" s="29"/>
      <c r="F48" s="29"/>
      <c r="G48" s="29"/>
      <c r="H48" s="29"/>
      <c r="I48" s="29"/>
    </row>
    <row r="49" spans="1:10" ht="99.95" customHeight="1" x14ac:dyDescent="0.2">
      <c r="A49" s="30"/>
      <c r="B49" s="489"/>
      <c r="C49" s="496"/>
      <c r="D49" s="496"/>
      <c r="E49" s="496"/>
      <c r="F49" s="496"/>
      <c r="G49" s="496"/>
      <c r="H49" s="496"/>
      <c r="I49" s="490"/>
      <c r="J49" s="31"/>
    </row>
    <row r="50" spans="1:10" ht="12.75" customHeight="1" x14ac:dyDescent="0.2">
      <c r="C50" s="51"/>
      <c r="D50" s="51"/>
      <c r="E50" s="51"/>
      <c r="F50" s="51"/>
      <c r="G50" s="51"/>
      <c r="H50" s="51"/>
      <c r="I50" s="51"/>
    </row>
    <row r="51" spans="1:10" ht="12.75" customHeight="1" x14ac:dyDescent="0.2">
      <c r="B51" s="87"/>
      <c r="C51" s="51"/>
      <c r="D51" s="51"/>
      <c r="E51" s="51"/>
      <c r="F51" s="51"/>
      <c r="G51" s="51"/>
      <c r="H51" s="51"/>
      <c r="I51" s="51"/>
    </row>
    <row r="52" spans="1:10" ht="12.75" customHeight="1" x14ac:dyDescent="0.2">
      <c r="B52" s="87"/>
    </row>
    <row r="53" spans="1:10" ht="12.75" customHeight="1" x14ac:dyDescent="0.2">
      <c r="B53" s="87"/>
    </row>
    <row r="54" spans="1:10" ht="12.75" customHeight="1" x14ac:dyDescent="0.2">
      <c r="A54" s="47"/>
    </row>
  </sheetData>
  <sheetProtection algorithmName="SHA-512" hashValue="AvnAfr7p55zcdry6lmQmwIYyaA1pf+LZUnvm/BOsRTRgl8BuPBk6IQLaNvbFYIg4gHJUVlxMdBbUYzzDgq3lhw==" saltValue="8swqKfyCFAi6ONvzmj2AWw==" spinCount="100000" sheet="1" selectLockedCells="1"/>
  <mergeCells count="2">
    <mergeCell ref="B4:I4"/>
    <mergeCell ref="B49:I49"/>
  </mergeCells>
  <dataValidations count="1">
    <dataValidation type="decimal" operator="greaterThanOrEqual" allowBlank="1" showInputMessage="1" showErrorMessage="1" error="Enter a positive value only." sqref="C7:C46 E7:H46" xr:uid="{586FAB98-B3CB-41DC-92EB-A3880F47CD81}">
      <formula1>0</formula1>
    </dataValidation>
  </dataValidations>
  <printOptions horizontalCentered="1"/>
  <pageMargins left="0.7" right="0.7" top="0.75" bottom="0.75" header="0.3" footer="0.3"/>
  <pageSetup scale="6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F46C2-491D-4D88-99F1-A9DF4A9AC960}">
  <sheetPr codeName="Sheet8"/>
  <dimension ref="A1:I100"/>
  <sheetViews>
    <sheetView showGridLines="0" zoomScale="85" zoomScaleNormal="85" workbookViewId="0">
      <pane ySplit="1" topLeftCell="A2" activePane="bottomLeft" state="frozen"/>
      <selection activeCell="B9" sqref="B9:I50"/>
      <selection pane="bottomLeft" activeCell="D11" sqref="D11"/>
    </sheetView>
  </sheetViews>
  <sheetFormatPr defaultColWidth="0" defaultRowHeight="12.75" customHeight="1" zeroHeight="1" x14ac:dyDescent="0.2"/>
  <cols>
    <col min="1" max="1" width="3.7109375" style="22" customWidth="1"/>
    <col min="2" max="2" width="31.140625" style="22" customWidth="1"/>
    <col min="3" max="3" width="17.28515625" style="22" customWidth="1"/>
    <col min="4" max="4" width="17.28515625" style="34" customWidth="1"/>
    <col min="5" max="8" width="17.28515625" style="22" customWidth="1"/>
    <col min="9" max="9" width="3.7109375" style="22" customWidth="1"/>
    <col min="10" max="16384" width="9.140625" style="22" hidden="1"/>
  </cols>
  <sheetData>
    <row r="1" spans="1:9" ht="23.1" customHeight="1" x14ac:dyDescent="0.25">
      <c r="B1" s="89" t="s">
        <v>265</v>
      </c>
      <c r="C1" s="12"/>
      <c r="D1" s="12"/>
      <c r="E1" s="23"/>
      <c r="F1" s="23"/>
      <c r="G1" s="23"/>
      <c r="H1" s="23"/>
      <c r="I1" s="33"/>
    </row>
    <row r="2" spans="1:9" ht="12.75" customHeight="1" x14ac:dyDescent="0.2">
      <c r="B2" s="114" t="str">
        <f>'X-GenIn'!C7</f>
        <v>PSCo All-Source 2022 Ownership RFP</v>
      </c>
      <c r="C2" s="483"/>
      <c r="D2" s="1"/>
      <c r="E2" s="1"/>
      <c r="F2" s="1"/>
      <c r="G2" s="1"/>
      <c r="H2" s="1"/>
      <c r="I2" s="24"/>
    </row>
    <row r="3" spans="1:9" ht="12.75" customHeight="1" x14ac:dyDescent="0.2">
      <c r="B3" s="209">
        <v>30.43</v>
      </c>
      <c r="C3" s="209">
        <v>16.57</v>
      </c>
      <c r="D3" s="209">
        <v>16.57</v>
      </c>
      <c r="E3" s="209">
        <v>16.57</v>
      </c>
      <c r="F3" s="209">
        <v>16.57</v>
      </c>
      <c r="G3" s="209">
        <v>16.57</v>
      </c>
      <c r="H3" s="209">
        <v>16.57</v>
      </c>
      <c r="I3" s="24"/>
    </row>
    <row r="4" spans="1:9" ht="198" customHeight="1" x14ac:dyDescent="0.2">
      <c r="B4" s="494" t="s">
        <v>570</v>
      </c>
      <c r="C4" s="495"/>
      <c r="D4" s="495"/>
      <c r="E4" s="495"/>
      <c r="F4" s="495"/>
      <c r="G4" s="495"/>
      <c r="H4" s="495"/>
      <c r="I4" s="25"/>
    </row>
    <row r="5" spans="1:9" ht="20.100000000000001" customHeight="1" x14ac:dyDescent="0.25">
      <c r="A5" s="109">
        <v>1</v>
      </c>
      <c r="B5" s="3" t="s">
        <v>101</v>
      </c>
      <c r="C5" s="143">
        <f>D1A_Pricing!C7</f>
        <v>0</v>
      </c>
      <c r="D5" s="128" t="s">
        <v>181</v>
      </c>
      <c r="E5" s="132"/>
      <c r="F5" s="132"/>
      <c r="G5" s="132"/>
      <c r="H5" s="132"/>
      <c r="I5" s="25"/>
    </row>
    <row r="6" spans="1:9" ht="20.100000000000001" customHeight="1" x14ac:dyDescent="0.25">
      <c r="A6" s="109">
        <f>+A5+1</f>
        <v>2</v>
      </c>
      <c r="B6" s="3" t="s">
        <v>180</v>
      </c>
      <c r="C6" s="185"/>
      <c r="D6" s="132"/>
      <c r="E6" s="132"/>
      <c r="F6" s="132"/>
      <c r="G6" s="132"/>
      <c r="H6" s="132"/>
      <c r="I6" s="25"/>
    </row>
    <row r="7" spans="1:9" s="1" customFormat="1" ht="12.75" customHeight="1" x14ac:dyDescent="0.2">
      <c r="G7" s="22"/>
    </row>
    <row r="8" spans="1:9" ht="63" x14ac:dyDescent="0.25">
      <c r="A8" s="109">
        <f>+A6+1</f>
        <v>3</v>
      </c>
      <c r="B8" s="373" t="s">
        <v>468</v>
      </c>
      <c r="C8" s="136" t="s">
        <v>103</v>
      </c>
      <c r="D8" s="136" t="s">
        <v>104</v>
      </c>
      <c r="E8" s="136" t="s">
        <v>102</v>
      </c>
      <c r="F8" s="136" t="s">
        <v>105</v>
      </c>
      <c r="G8" s="136" t="s">
        <v>2115</v>
      </c>
      <c r="H8" s="137" t="s">
        <v>2116</v>
      </c>
    </row>
    <row r="9" spans="1:9" ht="14.1" customHeight="1" x14ac:dyDescent="0.2">
      <c r="B9" s="26">
        <v>1</v>
      </c>
      <c r="C9" s="96"/>
      <c r="D9" s="96"/>
      <c r="E9" s="96"/>
      <c r="F9" s="96"/>
      <c r="G9" s="96"/>
      <c r="H9" s="102"/>
    </row>
    <row r="10" spans="1:9" ht="14.1" customHeight="1" x14ac:dyDescent="0.2">
      <c r="B10" s="27">
        <f>B9+1</f>
        <v>2</v>
      </c>
      <c r="C10" s="98"/>
      <c r="D10" s="98"/>
      <c r="E10" s="98"/>
      <c r="F10" s="98"/>
      <c r="G10" s="98"/>
      <c r="H10" s="103"/>
    </row>
    <row r="11" spans="1:9" ht="14.1" customHeight="1" x14ac:dyDescent="0.2">
      <c r="B11" s="27">
        <f t="shared" ref="B11:B48" si="0">B10+1</f>
        <v>3</v>
      </c>
      <c r="C11" s="98"/>
      <c r="D11" s="98"/>
      <c r="E11" s="98"/>
      <c r="F11" s="98"/>
      <c r="G11" s="98"/>
      <c r="H11" s="103"/>
    </row>
    <row r="12" spans="1:9" ht="14.1" customHeight="1" x14ac:dyDescent="0.2">
      <c r="B12" s="27">
        <f t="shared" si="0"/>
        <v>4</v>
      </c>
      <c r="C12" s="98"/>
      <c r="D12" s="98"/>
      <c r="E12" s="98"/>
      <c r="F12" s="98"/>
      <c r="G12" s="98"/>
      <c r="H12" s="103"/>
    </row>
    <row r="13" spans="1:9" ht="14.1" customHeight="1" x14ac:dyDescent="0.2">
      <c r="B13" s="27">
        <f t="shared" si="0"/>
        <v>5</v>
      </c>
      <c r="C13" s="98"/>
      <c r="D13" s="98"/>
      <c r="E13" s="98"/>
      <c r="F13" s="98"/>
      <c r="G13" s="98"/>
      <c r="H13" s="103"/>
    </row>
    <row r="14" spans="1:9" ht="14.1" customHeight="1" x14ac:dyDescent="0.2">
      <c r="B14" s="27">
        <f t="shared" si="0"/>
        <v>6</v>
      </c>
      <c r="C14" s="98"/>
      <c r="D14" s="98"/>
      <c r="E14" s="98"/>
      <c r="F14" s="98"/>
      <c r="G14" s="98"/>
      <c r="H14" s="103"/>
    </row>
    <row r="15" spans="1:9" ht="14.1" customHeight="1" x14ac:dyDescent="0.2">
      <c r="B15" s="27">
        <f t="shared" si="0"/>
        <v>7</v>
      </c>
      <c r="C15" s="98"/>
      <c r="D15" s="98"/>
      <c r="E15" s="98"/>
      <c r="F15" s="98"/>
      <c r="G15" s="98"/>
      <c r="H15" s="103"/>
    </row>
    <row r="16" spans="1:9" ht="14.1" customHeight="1" x14ac:dyDescent="0.2">
      <c r="B16" s="27">
        <f t="shared" si="0"/>
        <v>8</v>
      </c>
      <c r="C16" s="98"/>
      <c r="D16" s="98"/>
      <c r="E16" s="98"/>
      <c r="F16" s="98"/>
      <c r="G16" s="98"/>
      <c r="H16" s="103"/>
    </row>
    <row r="17" spans="2:8" ht="14.1" customHeight="1" x14ac:dyDescent="0.2">
      <c r="B17" s="27">
        <f t="shared" si="0"/>
        <v>9</v>
      </c>
      <c r="C17" s="98"/>
      <c r="D17" s="98"/>
      <c r="E17" s="98"/>
      <c r="F17" s="98"/>
      <c r="G17" s="98"/>
      <c r="H17" s="103"/>
    </row>
    <row r="18" spans="2:8" ht="14.1" customHeight="1" x14ac:dyDescent="0.2">
      <c r="B18" s="27">
        <f t="shared" si="0"/>
        <v>10</v>
      </c>
      <c r="C18" s="98"/>
      <c r="D18" s="98"/>
      <c r="E18" s="98"/>
      <c r="F18" s="98"/>
      <c r="G18" s="98"/>
      <c r="H18" s="103"/>
    </row>
    <row r="19" spans="2:8" ht="14.1" customHeight="1" x14ac:dyDescent="0.2">
      <c r="B19" s="27">
        <f t="shared" si="0"/>
        <v>11</v>
      </c>
      <c r="C19" s="98"/>
      <c r="D19" s="98"/>
      <c r="E19" s="98"/>
      <c r="F19" s="98"/>
      <c r="G19" s="98"/>
      <c r="H19" s="103"/>
    </row>
    <row r="20" spans="2:8" ht="14.1" customHeight="1" x14ac:dyDescent="0.2">
      <c r="B20" s="27">
        <f t="shared" si="0"/>
        <v>12</v>
      </c>
      <c r="C20" s="98"/>
      <c r="D20" s="98"/>
      <c r="E20" s="98"/>
      <c r="F20" s="98"/>
      <c r="G20" s="98"/>
      <c r="H20" s="103"/>
    </row>
    <row r="21" spans="2:8" ht="14.1" customHeight="1" x14ac:dyDescent="0.2">
      <c r="B21" s="27">
        <f t="shared" si="0"/>
        <v>13</v>
      </c>
      <c r="C21" s="98"/>
      <c r="D21" s="98"/>
      <c r="E21" s="98"/>
      <c r="F21" s="98"/>
      <c r="G21" s="98"/>
      <c r="H21" s="103"/>
    </row>
    <row r="22" spans="2:8" ht="14.1" customHeight="1" x14ac:dyDescent="0.2">
      <c r="B22" s="27">
        <f t="shared" si="0"/>
        <v>14</v>
      </c>
      <c r="C22" s="98"/>
      <c r="D22" s="98"/>
      <c r="E22" s="98"/>
      <c r="F22" s="98"/>
      <c r="G22" s="98"/>
      <c r="H22" s="103"/>
    </row>
    <row r="23" spans="2:8" ht="14.1" customHeight="1" x14ac:dyDescent="0.2">
      <c r="B23" s="27">
        <f t="shared" si="0"/>
        <v>15</v>
      </c>
      <c r="C23" s="98"/>
      <c r="D23" s="98"/>
      <c r="E23" s="98"/>
      <c r="F23" s="98"/>
      <c r="G23" s="98"/>
      <c r="H23" s="103"/>
    </row>
    <row r="24" spans="2:8" ht="14.1" customHeight="1" x14ac:dyDescent="0.2">
      <c r="B24" s="27">
        <f t="shared" si="0"/>
        <v>16</v>
      </c>
      <c r="C24" s="98"/>
      <c r="D24" s="98"/>
      <c r="E24" s="98"/>
      <c r="F24" s="98"/>
      <c r="G24" s="98"/>
      <c r="H24" s="103"/>
    </row>
    <row r="25" spans="2:8" ht="14.1" customHeight="1" x14ac:dyDescent="0.2">
      <c r="B25" s="27">
        <f t="shared" si="0"/>
        <v>17</v>
      </c>
      <c r="C25" s="98"/>
      <c r="D25" s="98"/>
      <c r="E25" s="98"/>
      <c r="F25" s="98"/>
      <c r="G25" s="98"/>
      <c r="H25" s="103"/>
    </row>
    <row r="26" spans="2:8" ht="14.1" customHeight="1" x14ac:dyDescent="0.2">
      <c r="B26" s="27">
        <f t="shared" si="0"/>
        <v>18</v>
      </c>
      <c r="C26" s="98"/>
      <c r="D26" s="98"/>
      <c r="E26" s="98"/>
      <c r="F26" s="98"/>
      <c r="G26" s="98"/>
      <c r="H26" s="103"/>
    </row>
    <row r="27" spans="2:8" ht="14.1" customHeight="1" x14ac:dyDescent="0.2">
      <c r="B27" s="27">
        <f t="shared" si="0"/>
        <v>19</v>
      </c>
      <c r="C27" s="98"/>
      <c r="D27" s="98"/>
      <c r="E27" s="98"/>
      <c r="F27" s="98"/>
      <c r="G27" s="98"/>
      <c r="H27" s="103"/>
    </row>
    <row r="28" spans="2:8" ht="14.1" customHeight="1" x14ac:dyDescent="0.2">
      <c r="B28" s="27">
        <f t="shared" si="0"/>
        <v>20</v>
      </c>
      <c r="C28" s="98"/>
      <c r="D28" s="98"/>
      <c r="E28" s="98"/>
      <c r="F28" s="98"/>
      <c r="G28" s="98"/>
      <c r="H28" s="103"/>
    </row>
    <row r="29" spans="2:8" ht="14.1" customHeight="1" x14ac:dyDescent="0.2">
      <c r="B29" s="27">
        <f t="shared" si="0"/>
        <v>21</v>
      </c>
      <c r="C29" s="98"/>
      <c r="D29" s="98"/>
      <c r="E29" s="98"/>
      <c r="F29" s="98"/>
      <c r="G29" s="98"/>
      <c r="H29" s="103"/>
    </row>
    <row r="30" spans="2:8" ht="14.1" customHeight="1" x14ac:dyDescent="0.2">
      <c r="B30" s="27">
        <f t="shared" si="0"/>
        <v>22</v>
      </c>
      <c r="C30" s="98"/>
      <c r="D30" s="98"/>
      <c r="E30" s="98"/>
      <c r="F30" s="98"/>
      <c r="G30" s="98"/>
      <c r="H30" s="103"/>
    </row>
    <row r="31" spans="2:8" ht="14.1" customHeight="1" x14ac:dyDescent="0.2">
      <c r="B31" s="27">
        <f t="shared" si="0"/>
        <v>23</v>
      </c>
      <c r="C31" s="98"/>
      <c r="D31" s="98"/>
      <c r="E31" s="98"/>
      <c r="F31" s="98"/>
      <c r="G31" s="98"/>
      <c r="H31" s="103"/>
    </row>
    <row r="32" spans="2:8" ht="14.1" customHeight="1" x14ac:dyDescent="0.2">
      <c r="B32" s="27">
        <f t="shared" si="0"/>
        <v>24</v>
      </c>
      <c r="C32" s="98"/>
      <c r="D32" s="98"/>
      <c r="E32" s="98"/>
      <c r="F32" s="98"/>
      <c r="G32" s="98"/>
      <c r="H32" s="103"/>
    </row>
    <row r="33" spans="2:8" ht="14.1" customHeight="1" x14ac:dyDescent="0.2">
      <c r="B33" s="93">
        <f t="shared" si="0"/>
        <v>25</v>
      </c>
      <c r="C33" s="98"/>
      <c r="D33" s="98"/>
      <c r="E33" s="98"/>
      <c r="F33" s="98"/>
      <c r="G33" s="98"/>
      <c r="H33" s="103"/>
    </row>
    <row r="34" spans="2:8" ht="14.1" customHeight="1" x14ac:dyDescent="0.2">
      <c r="B34" s="93">
        <f t="shared" si="0"/>
        <v>26</v>
      </c>
      <c r="C34" s="98"/>
      <c r="D34" s="98"/>
      <c r="E34" s="98"/>
      <c r="F34" s="98"/>
      <c r="G34" s="98"/>
      <c r="H34" s="103"/>
    </row>
    <row r="35" spans="2:8" ht="14.1" customHeight="1" x14ac:dyDescent="0.2">
      <c r="B35" s="93">
        <f t="shared" si="0"/>
        <v>27</v>
      </c>
      <c r="C35" s="98"/>
      <c r="D35" s="98"/>
      <c r="E35" s="98"/>
      <c r="F35" s="98"/>
      <c r="G35" s="98"/>
      <c r="H35" s="103"/>
    </row>
    <row r="36" spans="2:8" ht="14.1" customHeight="1" x14ac:dyDescent="0.2">
      <c r="B36" s="93">
        <f t="shared" si="0"/>
        <v>28</v>
      </c>
      <c r="C36" s="98"/>
      <c r="D36" s="98"/>
      <c r="E36" s="98"/>
      <c r="F36" s="98"/>
      <c r="G36" s="98"/>
      <c r="H36" s="103"/>
    </row>
    <row r="37" spans="2:8" ht="14.1" customHeight="1" x14ac:dyDescent="0.2">
      <c r="B37" s="93">
        <f t="shared" si="0"/>
        <v>29</v>
      </c>
      <c r="C37" s="98"/>
      <c r="D37" s="98"/>
      <c r="E37" s="98"/>
      <c r="F37" s="98"/>
      <c r="G37" s="98"/>
      <c r="H37" s="103"/>
    </row>
    <row r="38" spans="2:8" ht="14.1" customHeight="1" x14ac:dyDescent="0.2">
      <c r="B38" s="93">
        <f t="shared" si="0"/>
        <v>30</v>
      </c>
      <c r="C38" s="98"/>
      <c r="D38" s="98"/>
      <c r="E38" s="98"/>
      <c r="F38" s="98"/>
      <c r="G38" s="98"/>
      <c r="H38" s="103"/>
    </row>
    <row r="39" spans="2:8" ht="14.1" customHeight="1" x14ac:dyDescent="0.2">
      <c r="B39" s="93">
        <f t="shared" si="0"/>
        <v>31</v>
      </c>
      <c r="C39" s="98"/>
      <c r="D39" s="98"/>
      <c r="E39" s="98"/>
      <c r="F39" s="98"/>
      <c r="G39" s="98"/>
      <c r="H39" s="103"/>
    </row>
    <row r="40" spans="2:8" ht="14.1" customHeight="1" x14ac:dyDescent="0.2">
      <c r="B40" s="93">
        <f t="shared" si="0"/>
        <v>32</v>
      </c>
      <c r="C40" s="98"/>
      <c r="D40" s="98"/>
      <c r="E40" s="98"/>
      <c r="F40" s="98"/>
      <c r="G40" s="98"/>
      <c r="H40" s="103"/>
    </row>
    <row r="41" spans="2:8" ht="14.1" customHeight="1" x14ac:dyDescent="0.2">
      <c r="B41" s="93">
        <f t="shared" si="0"/>
        <v>33</v>
      </c>
      <c r="C41" s="98"/>
      <c r="D41" s="98"/>
      <c r="E41" s="98"/>
      <c r="F41" s="98"/>
      <c r="G41" s="98"/>
      <c r="H41" s="103"/>
    </row>
    <row r="42" spans="2:8" ht="14.1" customHeight="1" x14ac:dyDescent="0.2">
      <c r="B42" s="93">
        <f t="shared" si="0"/>
        <v>34</v>
      </c>
      <c r="C42" s="98"/>
      <c r="D42" s="98"/>
      <c r="E42" s="98"/>
      <c r="F42" s="98"/>
      <c r="G42" s="98"/>
      <c r="H42" s="103"/>
    </row>
    <row r="43" spans="2:8" ht="14.1" customHeight="1" x14ac:dyDescent="0.2">
      <c r="B43" s="93">
        <f t="shared" si="0"/>
        <v>35</v>
      </c>
      <c r="C43" s="98"/>
      <c r="D43" s="98"/>
      <c r="E43" s="98"/>
      <c r="F43" s="98"/>
      <c r="G43" s="98"/>
      <c r="H43" s="103"/>
    </row>
    <row r="44" spans="2:8" ht="14.1" customHeight="1" x14ac:dyDescent="0.2">
      <c r="B44" s="93">
        <f t="shared" si="0"/>
        <v>36</v>
      </c>
      <c r="C44" s="98"/>
      <c r="D44" s="98"/>
      <c r="E44" s="98"/>
      <c r="F44" s="98"/>
      <c r="G44" s="98"/>
      <c r="H44" s="103"/>
    </row>
    <row r="45" spans="2:8" ht="14.1" customHeight="1" x14ac:dyDescent="0.2">
      <c r="B45" s="93">
        <f t="shared" si="0"/>
        <v>37</v>
      </c>
      <c r="C45" s="98"/>
      <c r="D45" s="98"/>
      <c r="E45" s="98"/>
      <c r="F45" s="98"/>
      <c r="G45" s="98"/>
      <c r="H45" s="103"/>
    </row>
    <row r="46" spans="2:8" ht="14.1" customHeight="1" x14ac:dyDescent="0.2">
      <c r="B46" s="93">
        <f t="shared" si="0"/>
        <v>38</v>
      </c>
      <c r="C46" s="98"/>
      <c r="D46" s="98"/>
      <c r="E46" s="98"/>
      <c r="F46" s="98"/>
      <c r="G46" s="98"/>
      <c r="H46" s="103"/>
    </row>
    <row r="47" spans="2:8" ht="14.1" customHeight="1" x14ac:dyDescent="0.2">
      <c r="B47" s="93">
        <f t="shared" si="0"/>
        <v>39</v>
      </c>
      <c r="C47" s="98"/>
      <c r="D47" s="98"/>
      <c r="E47" s="98"/>
      <c r="F47" s="98"/>
      <c r="G47" s="98"/>
      <c r="H47" s="103"/>
    </row>
    <row r="48" spans="2:8" ht="14.1" customHeight="1" x14ac:dyDescent="0.2">
      <c r="B48" s="28">
        <f t="shared" si="0"/>
        <v>40</v>
      </c>
      <c r="C48" s="100"/>
      <c r="D48" s="100"/>
      <c r="E48" s="100"/>
      <c r="F48" s="100"/>
      <c r="G48" s="100"/>
      <c r="H48" s="104"/>
    </row>
    <row r="49" spans="1:9" ht="12.75" customHeight="1" x14ac:dyDescent="0.2">
      <c r="B49" s="94" t="s">
        <v>37</v>
      </c>
      <c r="C49" s="94" t="s">
        <v>37</v>
      </c>
      <c r="D49" s="94" t="s">
        <v>37</v>
      </c>
      <c r="E49" s="94" t="s">
        <v>37</v>
      </c>
      <c r="F49" s="94" t="s">
        <v>37</v>
      </c>
      <c r="G49" s="94" t="s">
        <v>37</v>
      </c>
      <c r="H49" s="482" t="s">
        <v>37</v>
      </c>
    </row>
    <row r="50" spans="1:9" ht="20.100000000000001" customHeight="1" x14ac:dyDescent="0.25">
      <c r="A50" s="109">
        <f>+A8+1</f>
        <v>4</v>
      </c>
      <c r="B50" s="13" t="s">
        <v>184</v>
      </c>
      <c r="C50" s="29"/>
      <c r="D50" s="29"/>
      <c r="E50" s="29"/>
      <c r="F50" s="29"/>
      <c r="G50" s="29"/>
      <c r="H50" s="29"/>
    </row>
    <row r="51" spans="1:9" ht="99.95" customHeight="1" x14ac:dyDescent="0.2">
      <c r="A51" s="30"/>
      <c r="B51" s="489"/>
      <c r="C51" s="496"/>
      <c r="D51" s="496"/>
      <c r="E51" s="496"/>
      <c r="F51" s="496"/>
      <c r="G51" s="496"/>
      <c r="H51" s="490"/>
      <c r="I51" s="31"/>
    </row>
    <row r="52" spans="1:9" ht="12.75" customHeight="1" x14ac:dyDescent="0.2">
      <c r="C52" s="51"/>
      <c r="D52" s="51"/>
      <c r="E52" s="51"/>
      <c r="F52" s="51"/>
      <c r="G52" s="51"/>
      <c r="H52" s="51"/>
    </row>
    <row r="53" spans="1:9" ht="12.75" customHeight="1" x14ac:dyDescent="0.2">
      <c r="B53" s="87"/>
      <c r="C53" s="51"/>
      <c r="D53" s="51"/>
      <c r="E53" s="51"/>
      <c r="F53" s="51"/>
      <c r="G53" s="51"/>
      <c r="H53" s="51"/>
    </row>
    <row r="54" spans="1:9" ht="12.75" customHeight="1" x14ac:dyDescent="0.2">
      <c r="B54" s="87"/>
    </row>
    <row r="55" spans="1:9" ht="12.75" customHeight="1" x14ac:dyDescent="0.2">
      <c r="B55" s="87"/>
    </row>
    <row r="56" spans="1:9" ht="12.75" customHeight="1" x14ac:dyDescent="0.2"/>
    <row r="57" spans="1:9" ht="12.75" customHeight="1" x14ac:dyDescent="0.2"/>
    <row r="58" spans="1:9" ht="12.75" customHeight="1" x14ac:dyDescent="0.2"/>
    <row r="59" spans="1:9" ht="12.75" customHeight="1" x14ac:dyDescent="0.2"/>
    <row r="60" spans="1:9" ht="12.75" customHeight="1" x14ac:dyDescent="0.2"/>
    <row r="61" spans="1:9" ht="12.75" customHeight="1" x14ac:dyDescent="0.2"/>
    <row r="62" spans="1:9" ht="12.75" customHeight="1" x14ac:dyDescent="0.2"/>
    <row r="63" spans="1:9" ht="12.75" customHeight="1" x14ac:dyDescent="0.2"/>
    <row r="64" spans="1:9"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Oa7hz0CMjoOaVRIema8iB911i4ylsxzgjIynsWoB/cOju7jRkuzUnH7R4B3T8Y2mYcCwCXBIorz5EtmVCdgykw==" saltValue="iLpFA2LqxWDSwRPrS3PazQ==" spinCount="100000" sheet="1" selectLockedCells="1"/>
  <mergeCells count="2">
    <mergeCell ref="B4:H4"/>
    <mergeCell ref="B51:H51"/>
  </mergeCells>
  <dataValidations count="1">
    <dataValidation type="decimal" operator="greaterThanOrEqual" allowBlank="1" showInputMessage="1" showErrorMessage="1" error="Enter a positive value only." sqref="C9:H48" xr:uid="{03E3A35C-0492-4A26-AFF6-D08001BE1B92}">
      <formula1>0</formula1>
    </dataValidation>
  </dataValidations>
  <printOptions horizontalCentered="1"/>
  <pageMargins left="0.7" right="0.7" top="0.75" bottom="0.75" header="0.3" footer="0.3"/>
  <pageSetup scale="6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91796-E960-450C-9E36-D1247195A7A9}">
  <sheetPr codeName="Sheet9"/>
  <dimension ref="A1:G116"/>
  <sheetViews>
    <sheetView showGridLines="0" zoomScale="85" zoomScaleNormal="85" zoomScaleSheetLayoutView="70" workbookViewId="0">
      <pane ySplit="1" topLeftCell="A2" activePane="bottomLeft" state="frozen"/>
      <selection activeCell="A2" sqref="A2"/>
      <selection pane="bottomLeft" activeCell="C6" sqref="C6"/>
    </sheetView>
  </sheetViews>
  <sheetFormatPr defaultColWidth="0" defaultRowHeight="0" customHeight="1" zeroHeight="1" x14ac:dyDescent="0.2"/>
  <cols>
    <col min="1" max="1" width="3.7109375" style="255" customWidth="1"/>
    <col min="2" max="2" width="38.5703125" style="236" customWidth="1"/>
    <col min="3" max="6" width="19.28515625" style="236" customWidth="1"/>
    <col min="7" max="7" width="3.7109375" style="236" customWidth="1"/>
    <col min="8" max="16384" width="9.28515625" style="236" hidden="1"/>
  </cols>
  <sheetData>
    <row r="1" spans="1:7" ht="23.1" customHeight="1" x14ac:dyDescent="0.25">
      <c r="B1" s="231" t="s">
        <v>532</v>
      </c>
      <c r="C1" s="232"/>
      <c r="D1" s="232"/>
      <c r="E1" s="310"/>
      <c r="F1" s="310"/>
      <c r="G1" s="233"/>
    </row>
    <row r="2" spans="1:7" ht="12.75" customHeight="1" x14ac:dyDescent="0.2">
      <c r="B2" s="234" t="str">
        <f>'X-GenIn'!C7</f>
        <v>PSCo All-Source 2022 Ownership RFP</v>
      </c>
      <c r="C2" s="233"/>
      <c r="D2" s="233"/>
      <c r="E2" s="233"/>
      <c r="F2" s="233"/>
      <c r="G2" s="233"/>
    </row>
    <row r="3" spans="1:7" ht="12.75" customHeight="1" x14ac:dyDescent="0.2">
      <c r="B3" s="234"/>
      <c r="C3" s="233"/>
      <c r="D3" s="233"/>
      <c r="E3" s="233"/>
      <c r="F3" s="233"/>
      <c r="G3" s="233"/>
    </row>
    <row r="4" spans="1:7" ht="57" customHeight="1" x14ac:dyDescent="0.2">
      <c r="B4" s="497" t="s">
        <v>578</v>
      </c>
      <c r="C4" s="497"/>
      <c r="D4" s="497"/>
      <c r="E4" s="497"/>
      <c r="F4" s="497"/>
      <c r="G4" s="305"/>
    </row>
    <row r="5" spans="1:7" ht="46.15" customHeight="1" x14ac:dyDescent="0.25">
      <c r="A5" s="238">
        <v>1</v>
      </c>
      <c r="B5" s="375" t="s">
        <v>468</v>
      </c>
      <c r="C5" s="376" t="s">
        <v>533</v>
      </c>
      <c r="D5" s="374"/>
      <c r="E5" s="374"/>
      <c r="F5" s="412"/>
    </row>
    <row r="6" spans="1:7" ht="14.1" customHeight="1" x14ac:dyDescent="0.2">
      <c r="B6" s="377">
        <v>1</v>
      </c>
      <c r="C6" s="378"/>
      <c r="D6" s="374"/>
      <c r="E6" s="374"/>
    </row>
    <row r="7" spans="1:7" ht="14.1" customHeight="1" x14ac:dyDescent="0.2">
      <c r="B7" s="379">
        <v>2</v>
      </c>
      <c r="C7" s="380"/>
      <c r="D7" s="374"/>
      <c r="E7" s="374"/>
    </row>
    <row r="8" spans="1:7" ht="14.1" customHeight="1" x14ac:dyDescent="0.2">
      <c r="B8" s="379">
        <v>3</v>
      </c>
      <c r="C8" s="380"/>
      <c r="D8" s="374"/>
      <c r="E8" s="374"/>
    </row>
    <row r="9" spans="1:7" ht="14.1" customHeight="1" x14ac:dyDescent="0.2">
      <c r="B9" s="379">
        <v>4</v>
      </c>
      <c r="C9" s="380"/>
      <c r="D9" s="374"/>
      <c r="E9" s="374"/>
    </row>
    <row r="10" spans="1:7" ht="14.1" customHeight="1" x14ac:dyDescent="0.2">
      <c r="B10" s="379">
        <v>5</v>
      </c>
      <c r="C10" s="380"/>
      <c r="D10" s="374"/>
      <c r="E10" s="374"/>
    </row>
    <row r="11" spans="1:7" ht="14.1" customHeight="1" x14ac:dyDescent="0.2">
      <c r="B11" s="379">
        <v>6</v>
      </c>
      <c r="C11" s="380"/>
      <c r="D11" s="374"/>
      <c r="E11" s="374"/>
    </row>
    <row r="12" spans="1:7" ht="14.1" customHeight="1" x14ac:dyDescent="0.2">
      <c r="B12" s="379">
        <v>7</v>
      </c>
      <c r="C12" s="380"/>
      <c r="D12" s="374"/>
      <c r="E12" s="374"/>
    </row>
    <row r="13" spans="1:7" ht="14.1" customHeight="1" x14ac:dyDescent="0.2">
      <c r="B13" s="379">
        <v>8</v>
      </c>
      <c r="C13" s="380"/>
      <c r="D13" s="374"/>
      <c r="E13" s="374"/>
    </row>
    <row r="14" spans="1:7" ht="14.1" customHeight="1" x14ac:dyDescent="0.2">
      <c r="B14" s="379">
        <v>9</v>
      </c>
      <c r="C14" s="380"/>
      <c r="D14" s="374"/>
      <c r="E14" s="374"/>
    </row>
    <row r="15" spans="1:7" ht="14.1" customHeight="1" x14ac:dyDescent="0.2">
      <c r="B15" s="379">
        <v>10</v>
      </c>
      <c r="C15" s="380"/>
      <c r="D15" s="374"/>
      <c r="E15" s="374"/>
    </row>
    <row r="16" spans="1:7" ht="14.1" customHeight="1" x14ac:dyDescent="0.2">
      <c r="B16" s="379">
        <v>11</v>
      </c>
      <c r="C16" s="380"/>
      <c r="D16" s="374"/>
      <c r="E16" s="374"/>
    </row>
    <row r="17" spans="2:5" ht="14.1" customHeight="1" x14ac:dyDescent="0.2">
      <c r="B17" s="379">
        <v>12</v>
      </c>
      <c r="C17" s="380"/>
      <c r="D17" s="374"/>
      <c r="E17" s="374"/>
    </row>
    <row r="18" spans="2:5" ht="14.1" customHeight="1" x14ac:dyDescent="0.2">
      <c r="B18" s="379">
        <v>13</v>
      </c>
      <c r="C18" s="380"/>
      <c r="D18" s="374"/>
      <c r="E18" s="374"/>
    </row>
    <row r="19" spans="2:5" ht="14.1" customHeight="1" x14ac:dyDescent="0.2">
      <c r="B19" s="379">
        <v>14</v>
      </c>
      <c r="C19" s="380"/>
      <c r="D19" s="374"/>
      <c r="E19" s="374"/>
    </row>
    <row r="20" spans="2:5" ht="14.1" customHeight="1" x14ac:dyDescent="0.2">
      <c r="B20" s="379">
        <v>15</v>
      </c>
      <c r="C20" s="380"/>
      <c r="D20" s="374"/>
      <c r="E20" s="374"/>
    </row>
    <row r="21" spans="2:5" ht="14.1" customHeight="1" x14ac:dyDescent="0.2">
      <c r="B21" s="379">
        <v>16</v>
      </c>
      <c r="C21" s="380"/>
      <c r="D21" s="374"/>
      <c r="E21" s="374"/>
    </row>
    <row r="22" spans="2:5" ht="14.1" customHeight="1" x14ac:dyDescent="0.2">
      <c r="B22" s="379">
        <v>17</v>
      </c>
      <c r="C22" s="380"/>
      <c r="D22" s="374"/>
      <c r="E22" s="374"/>
    </row>
    <row r="23" spans="2:5" ht="14.1" customHeight="1" x14ac:dyDescent="0.2">
      <c r="B23" s="379">
        <v>18</v>
      </c>
      <c r="C23" s="380"/>
      <c r="D23" s="374"/>
      <c r="E23" s="374"/>
    </row>
    <row r="24" spans="2:5" ht="14.1" customHeight="1" x14ac:dyDescent="0.2">
      <c r="B24" s="379">
        <v>19</v>
      </c>
      <c r="C24" s="380"/>
      <c r="D24" s="374"/>
      <c r="E24" s="374"/>
    </row>
    <row r="25" spans="2:5" ht="14.1" customHeight="1" x14ac:dyDescent="0.2">
      <c r="B25" s="379">
        <v>20</v>
      </c>
      <c r="C25" s="380"/>
      <c r="D25" s="374"/>
      <c r="E25" s="374"/>
    </row>
    <row r="26" spans="2:5" ht="14.1" customHeight="1" x14ac:dyDescent="0.2">
      <c r="B26" s="379">
        <v>21</v>
      </c>
      <c r="C26" s="380"/>
      <c r="D26" s="374"/>
      <c r="E26" s="374"/>
    </row>
    <row r="27" spans="2:5" ht="14.1" customHeight="1" x14ac:dyDescent="0.2">
      <c r="B27" s="379">
        <v>22</v>
      </c>
      <c r="C27" s="380"/>
      <c r="D27" s="374"/>
      <c r="E27" s="374"/>
    </row>
    <row r="28" spans="2:5" ht="14.1" customHeight="1" x14ac:dyDescent="0.2">
      <c r="B28" s="379">
        <v>23</v>
      </c>
      <c r="C28" s="380"/>
      <c r="D28" s="374"/>
      <c r="E28" s="374"/>
    </row>
    <row r="29" spans="2:5" ht="14.1" customHeight="1" x14ac:dyDescent="0.2">
      <c r="B29" s="379">
        <v>24</v>
      </c>
      <c r="C29" s="380"/>
      <c r="D29" s="374"/>
      <c r="E29" s="374"/>
    </row>
    <row r="30" spans="2:5" ht="14.1" customHeight="1" x14ac:dyDescent="0.2">
      <c r="B30" s="379">
        <v>25</v>
      </c>
      <c r="C30" s="380"/>
      <c r="D30" s="374"/>
      <c r="E30" s="374"/>
    </row>
    <row r="31" spans="2:5" ht="14.1" customHeight="1" x14ac:dyDescent="0.2">
      <c r="B31" s="379">
        <v>26</v>
      </c>
      <c r="C31" s="380"/>
      <c r="D31" s="374"/>
      <c r="E31" s="374"/>
    </row>
    <row r="32" spans="2:5" ht="14.1" customHeight="1" x14ac:dyDescent="0.2">
      <c r="B32" s="379">
        <v>27</v>
      </c>
      <c r="C32" s="380"/>
      <c r="D32" s="374"/>
      <c r="E32" s="374"/>
    </row>
    <row r="33" spans="1:7" ht="14.1" customHeight="1" x14ac:dyDescent="0.2">
      <c r="B33" s="379">
        <v>28</v>
      </c>
      <c r="C33" s="380"/>
      <c r="D33" s="374"/>
      <c r="E33" s="374"/>
    </row>
    <row r="34" spans="1:7" ht="14.1" customHeight="1" x14ac:dyDescent="0.2">
      <c r="B34" s="379">
        <v>29</v>
      </c>
      <c r="C34" s="380"/>
      <c r="D34" s="374"/>
      <c r="E34" s="374"/>
    </row>
    <row r="35" spans="1:7" ht="14.1" customHeight="1" x14ac:dyDescent="0.2">
      <c r="B35" s="379">
        <v>30</v>
      </c>
      <c r="C35" s="380"/>
      <c r="D35" s="374"/>
      <c r="E35" s="374"/>
    </row>
    <row r="36" spans="1:7" ht="14.1" customHeight="1" x14ac:dyDescent="0.2">
      <c r="B36" s="379">
        <v>31</v>
      </c>
      <c r="C36" s="380"/>
      <c r="D36" s="374"/>
      <c r="E36" s="374"/>
    </row>
    <row r="37" spans="1:7" ht="14.1" customHeight="1" x14ac:dyDescent="0.2">
      <c r="B37" s="379">
        <v>32</v>
      </c>
      <c r="C37" s="380"/>
      <c r="D37" s="374"/>
      <c r="E37" s="374"/>
    </row>
    <row r="38" spans="1:7" ht="14.1" customHeight="1" x14ac:dyDescent="0.2">
      <c r="B38" s="379">
        <v>33</v>
      </c>
      <c r="C38" s="380"/>
      <c r="D38" s="374"/>
      <c r="E38" s="374"/>
    </row>
    <row r="39" spans="1:7" ht="14.1" customHeight="1" x14ac:dyDescent="0.2">
      <c r="B39" s="379">
        <v>34</v>
      </c>
      <c r="C39" s="380"/>
      <c r="D39" s="374"/>
      <c r="E39" s="374"/>
    </row>
    <row r="40" spans="1:7" ht="14.1" customHeight="1" x14ac:dyDescent="0.2">
      <c r="B40" s="379">
        <v>35</v>
      </c>
      <c r="C40" s="380"/>
      <c r="D40" s="374"/>
      <c r="E40" s="374"/>
    </row>
    <row r="41" spans="1:7" ht="14.1" customHeight="1" x14ac:dyDescent="0.2">
      <c r="B41" s="379">
        <v>36</v>
      </c>
      <c r="C41" s="380"/>
      <c r="D41" s="374"/>
      <c r="E41" s="374"/>
    </row>
    <row r="42" spans="1:7" ht="14.1" customHeight="1" x14ac:dyDescent="0.2">
      <c r="B42" s="379">
        <v>37</v>
      </c>
      <c r="C42" s="380"/>
      <c r="D42" s="374"/>
      <c r="E42" s="374"/>
    </row>
    <row r="43" spans="1:7" ht="14.1" customHeight="1" x14ac:dyDescent="0.2">
      <c r="B43" s="379">
        <v>38</v>
      </c>
      <c r="C43" s="380"/>
      <c r="D43" s="374"/>
      <c r="E43" s="374"/>
    </row>
    <row r="44" spans="1:7" ht="14.1" customHeight="1" x14ac:dyDescent="0.2">
      <c r="B44" s="379">
        <v>39</v>
      </c>
      <c r="C44" s="380"/>
      <c r="D44" s="374"/>
      <c r="E44" s="374"/>
    </row>
    <row r="45" spans="1:7" ht="14.1" customHeight="1" x14ac:dyDescent="0.2">
      <c r="B45" s="381">
        <v>40</v>
      </c>
      <c r="C45" s="382"/>
      <c r="D45" s="374"/>
      <c r="E45" s="374"/>
    </row>
    <row r="46" spans="1:7" s="233" customFormat="1" ht="14.1" customHeight="1" x14ac:dyDescent="0.2">
      <c r="D46" s="374"/>
      <c r="E46" s="374"/>
    </row>
    <row r="47" spans="1:7" ht="20.100000000000001" customHeight="1" x14ac:dyDescent="0.25">
      <c r="A47" s="238">
        <f>+A5+1</f>
        <v>2</v>
      </c>
      <c r="B47" s="239" t="s">
        <v>534</v>
      </c>
      <c r="C47" s="320"/>
      <c r="D47" s="320"/>
      <c r="E47" s="320"/>
      <c r="F47" s="320"/>
    </row>
    <row r="48" spans="1:7" ht="200.1" customHeight="1" x14ac:dyDescent="0.2">
      <c r="A48" s="383"/>
      <c r="B48" s="498"/>
      <c r="C48" s="499"/>
      <c r="D48" s="499"/>
      <c r="E48" s="499"/>
      <c r="F48" s="500"/>
      <c r="G48" s="322"/>
    </row>
    <row r="49" spans="2:7" ht="12.75" customHeight="1" x14ac:dyDescent="0.2"/>
    <row r="50" spans="2:7" ht="12.75" customHeight="1" x14ac:dyDescent="0.2">
      <c r="B50" s="243"/>
      <c r="C50" s="267"/>
      <c r="E50" s="323"/>
    </row>
    <row r="51" spans="2:7" ht="12.75" customHeight="1" x14ac:dyDescent="0.2"/>
    <row r="52" spans="2:7" ht="12.75" customHeight="1" x14ac:dyDescent="0.2"/>
    <row r="53" spans="2:7" ht="12.75" customHeight="1" x14ac:dyDescent="0.2"/>
    <row r="54" spans="2:7" ht="12.75" customHeight="1" x14ac:dyDescent="0.2"/>
    <row r="55" spans="2:7" ht="12.75" customHeight="1" x14ac:dyDescent="0.2"/>
    <row r="56" spans="2:7" s="255" customFormat="1" ht="12.75" customHeight="1" x14ac:dyDescent="0.2">
      <c r="B56" s="236"/>
      <c r="C56" s="236"/>
      <c r="D56" s="236"/>
      <c r="E56" s="236"/>
      <c r="F56" s="236"/>
      <c r="G56" s="236"/>
    </row>
    <row r="57" spans="2:7" s="255" customFormat="1" ht="12.75" customHeight="1" x14ac:dyDescent="0.2">
      <c r="B57" s="236"/>
      <c r="C57" s="236"/>
      <c r="D57" s="236"/>
      <c r="E57" s="236"/>
      <c r="F57" s="236"/>
      <c r="G57" s="236"/>
    </row>
    <row r="58" spans="2:7" s="255" customFormat="1" ht="12.75" customHeight="1" x14ac:dyDescent="0.2">
      <c r="B58" s="236"/>
      <c r="C58" s="236"/>
      <c r="D58" s="236"/>
      <c r="E58" s="236"/>
      <c r="F58" s="236"/>
      <c r="G58" s="236"/>
    </row>
    <row r="59" spans="2:7" s="255" customFormat="1" ht="12.75" customHeight="1" x14ac:dyDescent="0.2">
      <c r="B59" s="236"/>
      <c r="C59" s="236"/>
      <c r="D59" s="236"/>
      <c r="E59" s="236"/>
      <c r="F59" s="236"/>
      <c r="G59" s="236"/>
    </row>
    <row r="60" spans="2:7" s="255" customFormat="1" ht="12.75" customHeight="1" x14ac:dyDescent="0.2">
      <c r="B60" s="236"/>
      <c r="C60" s="236"/>
      <c r="D60" s="236"/>
      <c r="E60" s="236"/>
      <c r="F60" s="236"/>
      <c r="G60" s="236"/>
    </row>
    <row r="61" spans="2:7" s="255" customFormat="1" ht="12.75" customHeight="1" x14ac:dyDescent="0.2">
      <c r="B61" s="236"/>
      <c r="C61" s="236"/>
      <c r="D61" s="236"/>
      <c r="E61" s="236"/>
      <c r="F61" s="236"/>
      <c r="G61" s="236"/>
    </row>
    <row r="62" spans="2:7" s="255" customFormat="1" ht="12.75" customHeight="1" x14ac:dyDescent="0.2">
      <c r="B62" s="236"/>
      <c r="C62" s="236"/>
      <c r="D62" s="236"/>
      <c r="E62" s="236"/>
      <c r="F62" s="236"/>
      <c r="G62" s="236"/>
    </row>
    <row r="63" spans="2:7" s="255" customFormat="1" ht="12.75" customHeight="1" x14ac:dyDescent="0.2">
      <c r="B63" s="236"/>
      <c r="C63" s="236"/>
      <c r="D63" s="236"/>
      <c r="E63" s="236"/>
      <c r="F63" s="236"/>
      <c r="G63" s="236"/>
    </row>
    <row r="64" spans="2:7" s="255" customFormat="1" ht="12.75" customHeight="1" x14ac:dyDescent="0.2">
      <c r="B64" s="236"/>
      <c r="C64" s="236"/>
      <c r="D64" s="236"/>
      <c r="E64" s="236"/>
      <c r="F64" s="236"/>
      <c r="G64" s="236"/>
    </row>
    <row r="65" spans="2:7" s="255" customFormat="1" ht="12.75" customHeight="1" x14ac:dyDescent="0.2">
      <c r="B65" s="236"/>
      <c r="C65" s="236"/>
      <c r="D65" s="236"/>
      <c r="E65" s="236"/>
      <c r="F65" s="236"/>
      <c r="G65" s="236"/>
    </row>
    <row r="66" spans="2:7" s="255" customFormat="1" ht="12.75" customHeight="1" x14ac:dyDescent="0.2">
      <c r="B66" s="236"/>
      <c r="C66" s="236"/>
      <c r="D66" s="236"/>
      <c r="E66" s="236"/>
      <c r="F66" s="236"/>
      <c r="G66" s="236"/>
    </row>
    <row r="67" spans="2:7" s="255" customFormat="1" ht="12.75" customHeight="1" x14ac:dyDescent="0.2">
      <c r="B67" s="236"/>
      <c r="C67" s="236"/>
      <c r="D67" s="236"/>
      <c r="E67" s="236"/>
      <c r="F67" s="236"/>
      <c r="G67" s="236"/>
    </row>
    <row r="68" spans="2:7" s="255" customFormat="1" ht="12.75" customHeight="1" x14ac:dyDescent="0.2">
      <c r="B68" s="236"/>
      <c r="C68" s="236"/>
      <c r="D68" s="236"/>
      <c r="E68" s="236"/>
      <c r="F68" s="236"/>
      <c r="G68" s="236"/>
    </row>
    <row r="69" spans="2:7" s="255" customFormat="1" ht="12.75" customHeight="1" x14ac:dyDescent="0.2">
      <c r="B69" s="236"/>
      <c r="C69" s="236"/>
      <c r="D69" s="236"/>
      <c r="E69" s="236"/>
      <c r="F69" s="236"/>
      <c r="G69" s="236"/>
    </row>
    <row r="70" spans="2:7" s="255" customFormat="1" ht="12.75" customHeight="1" x14ac:dyDescent="0.2">
      <c r="B70" s="236"/>
      <c r="C70" s="236"/>
      <c r="D70" s="236"/>
      <c r="E70" s="236"/>
      <c r="F70" s="236"/>
      <c r="G70" s="236"/>
    </row>
    <row r="71" spans="2:7" s="255" customFormat="1" ht="12.75" customHeight="1" x14ac:dyDescent="0.2">
      <c r="B71" s="236"/>
      <c r="C71" s="236"/>
      <c r="D71" s="236"/>
      <c r="E71" s="236"/>
      <c r="F71" s="236"/>
      <c r="G71" s="236"/>
    </row>
    <row r="72" spans="2:7" s="255" customFormat="1" ht="12.75" customHeight="1" x14ac:dyDescent="0.2">
      <c r="B72" s="236"/>
      <c r="C72" s="236"/>
      <c r="D72" s="236"/>
      <c r="E72" s="236"/>
      <c r="F72" s="236"/>
      <c r="G72" s="236"/>
    </row>
    <row r="73" spans="2:7" s="255" customFormat="1" ht="12.75" customHeight="1" x14ac:dyDescent="0.2">
      <c r="B73" s="236"/>
      <c r="C73" s="236"/>
      <c r="D73" s="236"/>
      <c r="E73" s="236"/>
      <c r="F73" s="236"/>
      <c r="G73" s="236"/>
    </row>
    <row r="74" spans="2:7" s="255" customFormat="1" ht="12.75" customHeight="1" x14ac:dyDescent="0.2">
      <c r="B74" s="236"/>
      <c r="C74" s="236"/>
      <c r="D74" s="236"/>
      <c r="E74" s="236"/>
      <c r="F74" s="236"/>
      <c r="G74" s="236"/>
    </row>
    <row r="75" spans="2:7" s="255" customFormat="1" ht="12.75" customHeight="1" x14ac:dyDescent="0.2">
      <c r="B75" s="236"/>
      <c r="C75" s="236"/>
      <c r="D75" s="236"/>
      <c r="E75" s="236"/>
      <c r="F75" s="236"/>
      <c r="G75" s="236"/>
    </row>
    <row r="76" spans="2:7" s="255" customFormat="1" ht="12.75" customHeight="1" x14ac:dyDescent="0.2">
      <c r="B76" s="236"/>
      <c r="C76" s="236"/>
      <c r="D76" s="236"/>
      <c r="E76" s="236"/>
      <c r="F76" s="236"/>
      <c r="G76" s="236"/>
    </row>
    <row r="77" spans="2:7" s="255" customFormat="1" ht="12.75" customHeight="1" x14ac:dyDescent="0.2">
      <c r="B77" s="236"/>
      <c r="C77" s="236"/>
      <c r="D77" s="236"/>
      <c r="E77" s="236"/>
      <c r="F77" s="236"/>
      <c r="G77" s="236"/>
    </row>
    <row r="78" spans="2:7" s="255" customFormat="1" ht="12.75" customHeight="1" x14ac:dyDescent="0.2">
      <c r="B78" s="236"/>
      <c r="C78" s="236"/>
      <c r="D78" s="236"/>
      <c r="E78" s="236"/>
      <c r="F78" s="236"/>
      <c r="G78" s="236"/>
    </row>
    <row r="79" spans="2:7" s="255" customFormat="1" ht="12.75" customHeight="1" x14ac:dyDescent="0.2">
      <c r="B79" s="236"/>
      <c r="C79" s="236"/>
      <c r="D79" s="236"/>
      <c r="E79" s="236"/>
      <c r="F79" s="236"/>
      <c r="G79" s="236"/>
    </row>
    <row r="80" spans="2:7" s="255" customFormat="1" ht="12.75" customHeight="1" x14ac:dyDescent="0.2">
      <c r="B80" s="236"/>
      <c r="C80" s="236"/>
      <c r="D80" s="236"/>
      <c r="E80" s="236"/>
      <c r="F80" s="236"/>
      <c r="G80" s="236"/>
    </row>
    <row r="81" spans="2:7" s="255" customFormat="1" ht="12.75" customHeight="1" x14ac:dyDescent="0.2">
      <c r="B81" s="236"/>
      <c r="C81" s="236"/>
      <c r="D81" s="236"/>
      <c r="E81" s="236"/>
      <c r="F81" s="236"/>
      <c r="G81" s="236"/>
    </row>
    <row r="82" spans="2:7" s="255" customFormat="1" ht="12.75" customHeight="1" x14ac:dyDescent="0.2">
      <c r="B82" s="236"/>
      <c r="C82" s="236"/>
      <c r="D82" s="236"/>
      <c r="E82" s="236"/>
      <c r="F82" s="236"/>
      <c r="G82" s="236"/>
    </row>
    <row r="83" spans="2:7" s="255" customFormat="1" ht="12.75" customHeight="1" x14ac:dyDescent="0.2">
      <c r="B83" s="236"/>
      <c r="C83" s="236"/>
      <c r="D83" s="236"/>
      <c r="E83" s="236"/>
      <c r="F83" s="236"/>
      <c r="G83" s="236"/>
    </row>
    <row r="84" spans="2:7" s="255" customFormat="1" ht="12.75" customHeight="1" x14ac:dyDescent="0.2">
      <c r="B84" s="236"/>
      <c r="C84" s="236"/>
      <c r="D84" s="236"/>
      <c r="E84" s="236"/>
      <c r="F84" s="236"/>
      <c r="G84" s="236"/>
    </row>
    <row r="85" spans="2:7" s="255" customFormat="1" ht="12.75" customHeight="1" x14ac:dyDescent="0.2">
      <c r="B85" s="236"/>
      <c r="C85" s="236"/>
      <c r="D85" s="236"/>
      <c r="E85" s="236"/>
      <c r="F85" s="236"/>
      <c r="G85" s="236"/>
    </row>
    <row r="86" spans="2:7" s="255" customFormat="1" ht="12.75" customHeight="1" x14ac:dyDescent="0.2">
      <c r="B86" s="236"/>
      <c r="C86" s="236"/>
      <c r="D86" s="236"/>
      <c r="E86" s="236"/>
      <c r="F86" s="236"/>
      <c r="G86" s="236"/>
    </row>
    <row r="87" spans="2:7" s="255" customFormat="1" ht="12.75" customHeight="1" x14ac:dyDescent="0.2">
      <c r="B87" s="236"/>
      <c r="C87" s="236"/>
      <c r="D87" s="236"/>
      <c r="E87" s="236"/>
      <c r="F87" s="236"/>
      <c r="G87" s="236"/>
    </row>
    <row r="88" spans="2:7" s="255" customFormat="1" ht="12.75" customHeight="1" x14ac:dyDescent="0.2">
      <c r="B88" s="236"/>
      <c r="C88" s="236"/>
      <c r="D88" s="236"/>
      <c r="E88" s="236"/>
      <c r="F88" s="236"/>
      <c r="G88" s="236"/>
    </row>
    <row r="89" spans="2:7" s="255" customFormat="1" ht="12.75" customHeight="1" x14ac:dyDescent="0.2">
      <c r="B89" s="236"/>
      <c r="C89" s="236"/>
      <c r="D89" s="236"/>
      <c r="E89" s="236"/>
      <c r="F89" s="236"/>
      <c r="G89" s="236"/>
    </row>
    <row r="90" spans="2:7" s="255" customFormat="1" ht="12.75" customHeight="1" x14ac:dyDescent="0.2">
      <c r="B90" s="236"/>
      <c r="C90" s="236"/>
      <c r="D90" s="236"/>
      <c r="E90" s="236"/>
      <c r="F90" s="236"/>
      <c r="G90" s="236"/>
    </row>
    <row r="91" spans="2:7" s="255" customFormat="1" ht="12.75" customHeight="1" x14ac:dyDescent="0.2">
      <c r="B91" s="236"/>
      <c r="C91" s="236"/>
      <c r="D91" s="236"/>
      <c r="E91" s="236"/>
      <c r="F91" s="236"/>
      <c r="G91" s="236"/>
    </row>
    <row r="92" spans="2:7" s="255" customFormat="1" ht="12.75" customHeight="1" x14ac:dyDescent="0.2">
      <c r="B92" s="236"/>
      <c r="C92" s="236"/>
      <c r="D92" s="236"/>
      <c r="E92" s="236"/>
      <c r="F92" s="236"/>
      <c r="G92" s="236"/>
    </row>
    <row r="93" spans="2:7" s="255" customFormat="1" ht="12.75" customHeight="1" x14ac:dyDescent="0.2">
      <c r="B93" s="236"/>
      <c r="C93" s="236"/>
      <c r="D93" s="236"/>
      <c r="E93" s="236"/>
      <c r="F93" s="236"/>
      <c r="G93" s="236"/>
    </row>
    <row r="94" spans="2:7" s="255" customFormat="1" ht="12.75" customHeight="1" x14ac:dyDescent="0.2">
      <c r="B94" s="236"/>
      <c r="C94" s="236"/>
      <c r="D94" s="236"/>
      <c r="E94" s="236"/>
      <c r="F94" s="236"/>
      <c r="G94" s="236"/>
    </row>
    <row r="95" spans="2:7" s="255" customFormat="1" ht="12.75" customHeight="1" x14ac:dyDescent="0.2">
      <c r="B95" s="236"/>
      <c r="C95" s="236"/>
      <c r="D95" s="236"/>
      <c r="E95" s="236"/>
      <c r="F95" s="236"/>
      <c r="G95" s="236"/>
    </row>
    <row r="96" spans="2:7" s="255" customFormat="1" ht="12.75" customHeight="1" x14ac:dyDescent="0.2">
      <c r="B96" s="236"/>
      <c r="C96" s="236"/>
      <c r="D96" s="236"/>
      <c r="E96" s="236"/>
      <c r="F96" s="236"/>
      <c r="G96" s="236"/>
    </row>
    <row r="97" spans="2:7" s="255" customFormat="1" ht="12.75" customHeight="1" x14ac:dyDescent="0.2">
      <c r="B97" s="236"/>
      <c r="C97" s="236"/>
      <c r="D97" s="236"/>
      <c r="E97" s="236"/>
      <c r="F97" s="236"/>
      <c r="G97" s="236"/>
    </row>
    <row r="98" spans="2:7" s="255" customFormat="1" ht="12.75" customHeight="1" x14ac:dyDescent="0.2">
      <c r="B98" s="236"/>
      <c r="C98" s="236"/>
      <c r="D98" s="236"/>
      <c r="E98" s="236"/>
      <c r="F98" s="236"/>
      <c r="G98" s="236"/>
    </row>
    <row r="99" spans="2:7" s="255" customFormat="1" ht="12.75" customHeight="1" x14ac:dyDescent="0.2">
      <c r="B99" s="236"/>
      <c r="C99" s="236"/>
      <c r="D99" s="236"/>
      <c r="E99" s="236"/>
      <c r="F99" s="236"/>
      <c r="G99" s="236"/>
    </row>
    <row r="100" spans="2:7" s="255" customFormat="1" ht="12.75" customHeight="1" x14ac:dyDescent="0.2">
      <c r="B100" s="236"/>
      <c r="C100" s="236"/>
      <c r="D100" s="236"/>
      <c r="E100" s="236"/>
      <c r="F100" s="236"/>
      <c r="G100" s="236"/>
    </row>
    <row r="101" spans="2:7" s="255" customFormat="1" ht="12.75" hidden="1" customHeight="1" x14ac:dyDescent="0.2">
      <c r="B101" s="236"/>
      <c r="C101" s="236"/>
      <c r="D101" s="236"/>
      <c r="E101" s="236"/>
      <c r="F101" s="236"/>
      <c r="G101" s="236"/>
    </row>
    <row r="102" spans="2:7" s="255" customFormat="1" ht="12.75" hidden="1" customHeight="1" x14ac:dyDescent="0.2">
      <c r="B102" s="236"/>
      <c r="C102" s="236"/>
      <c r="D102" s="236"/>
      <c r="E102" s="236"/>
      <c r="F102" s="236"/>
      <c r="G102" s="236"/>
    </row>
    <row r="103" spans="2:7" s="255" customFormat="1" ht="12.75" hidden="1" customHeight="1" x14ac:dyDescent="0.2">
      <c r="B103" s="236"/>
      <c r="C103" s="236"/>
      <c r="D103" s="236"/>
      <c r="E103" s="236"/>
      <c r="F103" s="236"/>
      <c r="G103" s="236"/>
    </row>
    <row r="104" spans="2:7" s="255" customFormat="1" ht="12.75" hidden="1" customHeight="1" x14ac:dyDescent="0.2">
      <c r="B104" s="236"/>
      <c r="C104" s="236"/>
      <c r="D104" s="236"/>
      <c r="E104" s="236"/>
      <c r="F104" s="236"/>
      <c r="G104" s="236"/>
    </row>
    <row r="105" spans="2:7" s="255" customFormat="1" ht="12.75" hidden="1" customHeight="1" x14ac:dyDescent="0.2">
      <c r="B105" s="236"/>
      <c r="C105" s="236"/>
      <c r="D105" s="236"/>
      <c r="E105" s="236"/>
      <c r="F105" s="236"/>
      <c r="G105" s="236"/>
    </row>
    <row r="106" spans="2:7" s="255" customFormat="1" ht="12.75" hidden="1" customHeight="1" x14ac:dyDescent="0.2">
      <c r="B106" s="236"/>
      <c r="C106" s="236"/>
      <c r="D106" s="236"/>
      <c r="E106" s="236"/>
      <c r="F106" s="236"/>
      <c r="G106" s="236"/>
    </row>
    <row r="107" spans="2:7" s="255" customFormat="1" ht="12.75" hidden="1" customHeight="1" x14ac:dyDescent="0.2">
      <c r="B107" s="236"/>
      <c r="C107" s="236"/>
      <c r="D107" s="236"/>
      <c r="E107" s="236"/>
      <c r="F107" s="236"/>
      <c r="G107" s="236"/>
    </row>
    <row r="108" spans="2:7" s="255" customFormat="1" ht="12.75" hidden="1" customHeight="1" x14ac:dyDescent="0.2">
      <c r="B108" s="236"/>
      <c r="C108" s="236"/>
      <c r="D108" s="236"/>
      <c r="E108" s="236"/>
      <c r="F108" s="236"/>
      <c r="G108" s="236"/>
    </row>
    <row r="109" spans="2:7" s="255" customFormat="1" ht="12.75" hidden="1" customHeight="1" x14ac:dyDescent="0.2">
      <c r="B109" s="236"/>
      <c r="C109" s="236"/>
      <c r="D109" s="236"/>
      <c r="E109" s="236"/>
      <c r="F109" s="236"/>
      <c r="G109" s="236"/>
    </row>
    <row r="110" spans="2:7" s="255" customFormat="1" ht="12.75" hidden="1" customHeight="1" x14ac:dyDescent="0.2">
      <c r="B110" s="236"/>
      <c r="C110" s="236"/>
      <c r="D110" s="236"/>
      <c r="E110" s="236"/>
      <c r="F110" s="236"/>
      <c r="G110" s="236"/>
    </row>
    <row r="111" spans="2:7" s="255" customFormat="1" ht="12.75" hidden="1" customHeight="1" x14ac:dyDescent="0.2">
      <c r="B111" s="236"/>
      <c r="C111" s="236"/>
      <c r="D111" s="236"/>
      <c r="E111" s="236"/>
      <c r="F111" s="236"/>
      <c r="G111" s="236"/>
    </row>
    <row r="112" spans="2:7" s="255" customFormat="1" ht="12.75" hidden="1" customHeight="1" x14ac:dyDescent="0.2">
      <c r="B112" s="236"/>
      <c r="C112" s="236"/>
      <c r="D112" s="236"/>
      <c r="E112" s="236"/>
      <c r="F112" s="236"/>
      <c r="G112" s="236"/>
    </row>
    <row r="113" spans="2:7" s="255" customFormat="1" ht="12.75" hidden="1" customHeight="1" x14ac:dyDescent="0.2">
      <c r="B113" s="236"/>
      <c r="C113" s="236"/>
      <c r="D113" s="236"/>
      <c r="E113" s="236"/>
      <c r="F113" s="236"/>
      <c r="G113" s="236"/>
    </row>
    <row r="114" spans="2:7" s="255" customFormat="1" ht="12.75" hidden="1" customHeight="1" x14ac:dyDescent="0.2">
      <c r="B114" s="236"/>
      <c r="C114" s="236"/>
      <c r="D114" s="236"/>
      <c r="E114" s="236"/>
      <c r="F114" s="236"/>
      <c r="G114" s="236"/>
    </row>
    <row r="115" spans="2:7" s="255" customFormat="1" ht="12.75" hidden="1" customHeight="1" x14ac:dyDescent="0.2">
      <c r="B115" s="236"/>
      <c r="C115" s="236"/>
      <c r="D115" s="236"/>
      <c r="E115" s="236"/>
      <c r="F115" s="236"/>
      <c r="G115" s="236"/>
    </row>
    <row r="116" spans="2:7" ht="12.75" hidden="1" customHeight="1" x14ac:dyDescent="0.2"/>
  </sheetData>
  <sheetProtection algorithmName="SHA-512" hashValue="knLzjEqaUCY3H59iurCOVl2ZMvz/QErli98fmsaRxFVTAEE7QzHNk8jxR9Tk4aexyjavisdSmXd4EbFPqPTYnw==" saltValue="5ru68gTXAP0EiKiVlo+OYQ==" spinCount="100000" sheet="1" selectLockedCells="1"/>
  <mergeCells count="2">
    <mergeCell ref="B4:F4"/>
    <mergeCell ref="B48:F48"/>
  </mergeCells>
  <dataValidations count="1">
    <dataValidation type="decimal" operator="greaterThanOrEqual" allowBlank="1" showInputMessage="1" showErrorMessage="1" error="Enter a positive value only." sqref="C6:C45" xr:uid="{2CB47B06-FBCC-48B7-B3A6-5B88353E32D3}">
      <formula1>0</formula1>
    </dataValidation>
  </dataValidations>
  <printOptions horizontalCentered="1"/>
  <pageMargins left="0.7" right="0.7" top="0.75" bottom="0.75" header="0.3" footer="0.3"/>
  <pageSetup scale="65"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8DCF-5AE5-4BD5-A373-3DA185AFDDD4}">
  <sheetPr codeName="Sheet11">
    <pageSetUpPr autoPageBreaks="0"/>
  </sheetPr>
  <dimension ref="A1:G100"/>
  <sheetViews>
    <sheetView showGridLines="0" zoomScale="85" zoomScaleNormal="8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18" customWidth="1"/>
    <col min="2" max="2" width="70.7109375" style="5" customWidth="1"/>
    <col min="3" max="3" width="60.7109375" style="5" customWidth="1"/>
    <col min="4" max="4" width="3.7109375" style="5" customWidth="1"/>
    <col min="5" max="16384" width="9.140625" style="5" hidden="1"/>
  </cols>
  <sheetData>
    <row r="1" spans="1:4" ht="23.1" customHeight="1" x14ac:dyDescent="0.25">
      <c r="B1" s="88" t="s">
        <v>73</v>
      </c>
      <c r="C1" s="7"/>
      <c r="D1" s="33"/>
    </row>
    <row r="2" spans="1:4" ht="12.75" customHeight="1" x14ac:dyDescent="0.2">
      <c r="B2" s="114" t="str">
        <f>'X-GenIn'!C7</f>
        <v>PSCo All-Source 2022 Ownership RFP</v>
      </c>
      <c r="C2" s="4"/>
      <c r="D2" s="4"/>
    </row>
    <row r="3" spans="1:4" ht="12.75" customHeight="1" x14ac:dyDescent="0.2">
      <c r="B3" s="209"/>
      <c r="C3" s="209"/>
      <c r="D3" s="4"/>
    </row>
    <row r="4" spans="1:4" s="17" customFormat="1" ht="20.100000000000001" customHeight="1" x14ac:dyDescent="0.25">
      <c r="A4" s="109">
        <v>1</v>
      </c>
      <c r="B4" s="66" t="s">
        <v>283</v>
      </c>
      <c r="C4" s="144"/>
      <c r="D4" s="20"/>
    </row>
    <row r="5" spans="1:4" ht="33" customHeight="1" x14ac:dyDescent="0.2">
      <c r="A5" s="109"/>
      <c r="B5" s="36" t="s">
        <v>193</v>
      </c>
      <c r="C5" s="225"/>
      <c r="D5" s="4"/>
    </row>
    <row r="6" spans="1:4" s="1" customFormat="1" ht="12.75" customHeight="1" x14ac:dyDescent="0.2">
      <c r="A6" s="109"/>
      <c r="B6" s="208" t="s">
        <v>194</v>
      </c>
      <c r="C6" s="153"/>
    </row>
    <row r="7" spans="1:4" ht="20.100000000000001" customHeight="1" x14ac:dyDescent="0.2">
      <c r="A7" s="109"/>
      <c r="B7" s="36" t="s">
        <v>185</v>
      </c>
      <c r="C7" s="148"/>
      <c r="D7" s="4"/>
    </row>
    <row r="8" spans="1:4" s="283" customFormat="1" ht="19.899999999999999" customHeight="1" x14ac:dyDescent="0.2">
      <c r="A8" s="280"/>
      <c r="B8" s="281" t="s">
        <v>435</v>
      </c>
      <c r="C8" s="282"/>
      <c r="D8" s="235"/>
    </row>
    <row r="9" spans="1:4" ht="20.100000000000001" customHeight="1" x14ac:dyDescent="0.2">
      <c r="A9" s="109"/>
      <c r="B9" s="36" t="s">
        <v>186</v>
      </c>
      <c r="C9" s="145"/>
      <c r="D9" s="4"/>
    </row>
    <row r="10" spans="1:4" ht="20.100000000000001" customHeight="1" x14ac:dyDescent="0.2">
      <c r="A10" s="109"/>
      <c r="B10" s="36" t="s">
        <v>281</v>
      </c>
      <c r="C10" s="263"/>
      <c r="D10" s="45" t="s">
        <v>168</v>
      </c>
    </row>
    <row r="11" spans="1:4" ht="12.75" customHeight="1" x14ac:dyDescent="0.2">
      <c r="A11" s="109"/>
      <c r="B11" s="208" t="s">
        <v>285</v>
      </c>
      <c r="C11" s="21"/>
      <c r="D11" s="4"/>
    </row>
    <row r="12" spans="1:4" ht="12.75" customHeight="1" x14ac:dyDescent="0.2">
      <c r="A12" s="109"/>
      <c r="B12" s="37"/>
      <c r="C12" s="21"/>
      <c r="D12" s="4"/>
    </row>
    <row r="13" spans="1:4" ht="20.100000000000001" customHeight="1" x14ac:dyDescent="0.25">
      <c r="A13" s="109">
        <f>+A4+1</f>
        <v>2</v>
      </c>
      <c r="B13" s="66" t="s">
        <v>52</v>
      </c>
      <c r="C13" s="39"/>
      <c r="D13" s="4"/>
    </row>
    <row r="14" spans="1:4" ht="33" customHeight="1" x14ac:dyDescent="0.2">
      <c r="A14" s="109"/>
      <c r="B14" s="36" t="s">
        <v>187</v>
      </c>
      <c r="C14" s="225"/>
      <c r="D14" s="4"/>
    </row>
    <row r="15" spans="1:4" ht="20.100000000000001" customHeight="1" x14ac:dyDescent="0.2">
      <c r="A15" s="109"/>
      <c r="B15" s="38" t="s">
        <v>32</v>
      </c>
      <c r="C15" s="21"/>
      <c r="D15" s="4"/>
    </row>
    <row r="16" spans="1:4" ht="20.100000000000001" customHeight="1" x14ac:dyDescent="0.2">
      <c r="A16" s="109"/>
      <c r="B16" s="36" t="s">
        <v>188</v>
      </c>
      <c r="C16" s="150"/>
      <c r="D16" s="4"/>
    </row>
    <row r="17" spans="1:4" ht="20.100000000000001" customHeight="1" x14ac:dyDescent="0.2">
      <c r="A17" s="109"/>
      <c r="B17" s="36" t="s">
        <v>189</v>
      </c>
      <c r="C17" s="151"/>
      <c r="D17" s="4"/>
    </row>
    <row r="18" spans="1:4" s="18" customFormat="1" ht="20.100000000000001" customHeight="1" x14ac:dyDescent="0.2">
      <c r="A18" s="109"/>
      <c r="B18" s="36" t="s">
        <v>190</v>
      </c>
      <c r="C18" s="151"/>
      <c r="D18" s="6"/>
    </row>
    <row r="19" spans="1:4" s="18" customFormat="1" ht="12.75" customHeight="1" x14ac:dyDescent="0.2">
      <c r="A19" s="109"/>
      <c r="B19" s="37"/>
      <c r="C19" s="4"/>
      <c r="D19" s="6"/>
    </row>
    <row r="20" spans="1:4" s="19" customFormat="1" ht="20.100000000000001" customHeight="1" x14ac:dyDescent="0.25">
      <c r="A20" s="109">
        <f>+A13+1</f>
        <v>3</v>
      </c>
      <c r="B20" s="66" t="s">
        <v>53</v>
      </c>
      <c r="C20" s="147"/>
      <c r="D20" s="15"/>
    </row>
    <row r="21" spans="1:4" ht="33" customHeight="1" x14ac:dyDescent="0.2">
      <c r="A21" s="109"/>
      <c r="B21" s="36" t="s">
        <v>373</v>
      </c>
      <c r="C21" s="146"/>
    </row>
    <row r="22" spans="1:4" s="1" customFormat="1" ht="12.75" customHeight="1" x14ac:dyDescent="0.2">
      <c r="A22" s="109"/>
      <c r="B22" s="208" t="s">
        <v>194</v>
      </c>
    </row>
    <row r="23" spans="1:4" ht="20.100000000000001" customHeight="1" x14ac:dyDescent="0.2">
      <c r="A23" s="109"/>
      <c r="B23" s="36" t="s">
        <v>191</v>
      </c>
      <c r="C23" s="152"/>
    </row>
    <row r="24" spans="1:4" ht="20.100000000000001" customHeight="1" x14ac:dyDescent="0.2">
      <c r="A24" s="109"/>
      <c r="B24" s="36" t="s">
        <v>192</v>
      </c>
      <c r="C24" s="151"/>
    </row>
    <row r="25" spans="1:4" ht="12.75" customHeight="1" x14ac:dyDescent="0.2">
      <c r="A25" s="109"/>
      <c r="B25" s="41" t="s">
        <v>34</v>
      </c>
      <c r="C25" s="41"/>
    </row>
    <row r="26" spans="1:4" ht="12.75" customHeight="1" x14ac:dyDescent="0.2">
      <c r="A26" s="109"/>
      <c r="B26" s="42"/>
      <c r="C26" s="41"/>
    </row>
    <row r="27" spans="1:4" ht="20.100000000000001" customHeight="1" x14ac:dyDescent="0.25">
      <c r="A27" s="109">
        <f>+A20+1</f>
        <v>4</v>
      </c>
      <c r="B27" s="66" t="s">
        <v>372</v>
      </c>
      <c r="C27" s="149"/>
      <c r="D27" s="4"/>
    </row>
    <row r="28" spans="1:4" s="16" customFormat="1" ht="12.75" customHeight="1" x14ac:dyDescent="0.2">
      <c r="A28" s="19"/>
      <c r="B28" s="208" t="s">
        <v>33</v>
      </c>
    </row>
    <row r="29" spans="1:4" ht="12.75" customHeight="1" x14ac:dyDescent="0.2"/>
    <row r="30" spans="1:4" ht="12.75" customHeight="1" x14ac:dyDescent="0.2"/>
    <row r="31" spans="1:4" ht="12.75" customHeight="1" x14ac:dyDescent="0.2"/>
    <row r="32" spans="1:4" ht="12.75" customHeight="1" x14ac:dyDescent="0.2"/>
    <row r="33" spans="1:7" ht="12.75" customHeight="1" x14ac:dyDescent="0.2"/>
    <row r="34" spans="1:7" ht="12.75" customHeight="1" x14ac:dyDescent="0.2"/>
    <row r="35" spans="1:7" ht="12.75" customHeight="1" x14ac:dyDescent="0.2"/>
    <row r="36" spans="1:7" ht="12.75" customHeight="1" x14ac:dyDescent="0.2">
      <c r="B36" s="22"/>
      <c r="C36" s="22"/>
      <c r="D36" s="34"/>
      <c r="E36" s="22"/>
      <c r="F36" s="22"/>
      <c r="G36" s="22"/>
    </row>
    <row r="37" spans="1:7" x14ac:dyDescent="0.2"/>
    <row r="38" spans="1:7" x14ac:dyDescent="0.2"/>
    <row r="39" spans="1:7" x14ac:dyDescent="0.2">
      <c r="A39" s="70"/>
    </row>
    <row r="40" spans="1:7" x14ac:dyDescent="0.2"/>
    <row r="41" spans="1:7" x14ac:dyDescent="0.2"/>
    <row r="42" spans="1:7" x14ac:dyDescent="0.2"/>
    <row r="43" spans="1:7" x14ac:dyDescent="0.2"/>
    <row r="44" spans="1:7" x14ac:dyDescent="0.2"/>
    <row r="45" spans="1:7" x14ac:dyDescent="0.2"/>
    <row r="46" spans="1:7" x14ac:dyDescent="0.2"/>
    <row r="47" spans="1:7" x14ac:dyDescent="0.2"/>
    <row r="48" spans="1:7" s="18" customFormat="1" x14ac:dyDescent="0.2">
      <c r="B48" s="5"/>
      <c r="C48" s="5"/>
      <c r="D48" s="5"/>
      <c r="E48" s="5"/>
      <c r="F48" s="5"/>
      <c r="G48" s="5"/>
    </row>
    <row r="49" spans="2:7" s="18" customFormat="1" x14ac:dyDescent="0.2">
      <c r="B49" s="5"/>
      <c r="C49" s="5"/>
      <c r="D49" s="5"/>
      <c r="E49" s="5"/>
      <c r="F49" s="5"/>
      <c r="G49" s="5"/>
    </row>
    <row r="50" spans="2:7" s="18" customFormat="1" x14ac:dyDescent="0.2">
      <c r="B50" s="5"/>
      <c r="C50" s="5"/>
      <c r="D50" s="5"/>
      <c r="E50" s="5"/>
      <c r="F50" s="5"/>
      <c r="G50" s="5"/>
    </row>
    <row r="51" spans="2:7" s="18" customFormat="1" x14ac:dyDescent="0.2">
      <c r="B51" s="5"/>
      <c r="C51" s="5"/>
      <c r="D51" s="5"/>
      <c r="E51" s="5"/>
      <c r="F51" s="5"/>
      <c r="G51" s="5"/>
    </row>
    <row r="52" spans="2:7" s="18" customFormat="1" x14ac:dyDescent="0.2">
      <c r="B52" s="5"/>
      <c r="C52" s="5"/>
      <c r="D52" s="5"/>
      <c r="E52" s="5"/>
      <c r="F52" s="5"/>
      <c r="G52" s="5"/>
    </row>
    <row r="53" spans="2:7" s="18" customFormat="1" x14ac:dyDescent="0.2">
      <c r="B53" s="5"/>
      <c r="C53" s="5"/>
      <c r="D53" s="5"/>
      <c r="E53" s="5"/>
      <c r="F53" s="5"/>
      <c r="G53" s="5"/>
    </row>
    <row r="54" spans="2:7" s="18" customFormat="1" x14ac:dyDescent="0.2">
      <c r="B54" s="5"/>
      <c r="C54" s="5"/>
      <c r="D54" s="5"/>
      <c r="E54" s="5"/>
      <c r="F54" s="5"/>
      <c r="G54" s="5"/>
    </row>
    <row r="55" spans="2:7" s="18" customFormat="1" x14ac:dyDescent="0.2">
      <c r="B55" s="5"/>
      <c r="C55" s="5"/>
      <c r="D55" s="5"/>
      <c r="E55" s="5"/>
      <c r="F55" s="5"/>
      <c r="G55" s="5"/>
    </row>
    <row r="56" spans="2:7" s="18" customFormat="1" x14ac:dyDescent="0.2">
      <c r="B56" s="5"/>
      <c r="C56" s="5"/>
      <c r="D56" s="5"/>
      <c r="E56" s="5"/>
      <c r="F56" s="5"/>
      <c r="G56" s="5"/>
    </row>
    <row r="57" spans="2:7" s="18" customFormat="1" x14ac:dyDescent="0.2">
      <c r="B57" s="5"/>
      <c r="C57" s="5"/>
      <c r="D57" s="5"/>
      <c r="E57" s="5"/>
      <c r="F57" s="5"/>
      <c r="G57" s="5"/>
    </row>
    <row r="58" spans="2:7" s="18" customFormat="1" x14ac:dyDescent="0.2">
      <c r="B58" s="5"/>
      <c r="C58" s="5"/>
      <c r="D58" s="5"/>
      <c r="E58" s="5"/>
      <c r="F58" s="5"/>
      <c r="G58" s="5"/>
    </row>
    <row r="59" spans="2:7" s="18" customFormat="1" x14ac:dyDescent="0.2">
      <c r="B59" s="5"/>
      <c r="C59" s="5"/>
      <c r="D59" s="5"/>
      <c r="E59" s="5"/>
      <c r="F59" s="5"/>
      <c r="G59" s="5"/>
    </row>
    <row r="60" spans="2:7" s="18" customFormat="1" x14ac:dyDescent="0.2">
      <c r="B60" s="5"/>
      <c r="C60" s="5"/>
      <c r="D60" s="5"/>
      <c r="E60" s="5"/>
      <c r="F60" s="5"/>
      <c r="G60" s="5"/>
    </row>
    <row r="61" spans="2:7" s="18" customFormat="1" x14ac:dyDescent="0.2">
      <c r="B61" s="5"/>
      <c r="C61" s="5"/>
      <c r="D61" s="5"/>
      <c r="E61" s="5"/>
      <c r="F61" s="5"/>
      <c r="G61" s="5"/>
    </row>
    <row r="62" spans="2:7" s="18" customFormat="1" x14ac:dyDescent="0.2">
      <c r="B62" s="5"/>
      <c r="C62" s="5"/>
      <c r="D62" s="5"/>
      <c r="E62" s="5"/>
      <c r="F62" s="5"/>
      <c r="G62" s="5"/>
    </row>
    <row r="63" spans="2:7" s="18" customFormat="1" x14ac:dyDescent="0.2">
      <c r="B63" s="5"/>
      <c r="C63" s="5"/>
      <c r="D63" s="5"/>
      <c r="E63" s="5"/>
      <c r="F63" s="5"/>
      <c r="G63" s="5"/>
    </row>
    <row r="64" spans="2:7" s="18" customFormat="1" x14ac:dyDescent="0.2">
      <c r="B64" s="5"/>
      <c r="C64" s="5"/>
      <c r="D64" s="5"/>
      <c r="E64" s="5"/>
      <c r="F64" s="5"/>
      <c r="G64" s="5"/>
    </row>
    <row r="65" spans="2:7" s="18" customFormat="1" x14ac:dyDescent="0.2">
      <c r="B65" s="5"/>
      <c r="C65" s="5"/>
      <c r="D65" s="5"/>
      <c r="E65" s="5"/>
      <c r="F65" s="5"/>
      <c r="G65" s="5"/>
    </row>
    <row r="66" spans="2:7" s="18" customFormat="1" x14ac:dyDescent="0.2">
      <c r="B66" s="5"/>
      <c r="C66" s="5"/>
      <c r="D66" s="5"/>
      <c r="E66" s="5"/>
      <c r="F66" s="5"/>
      <c r="G66" s="5"/>
    </row>
    <row r="67" spans="2:7" s="18" customFormat="1" x14ac:dyDescent="0.2">
      <c r="B67" s="5"/>
      <c r="C67" s="5"/>
      <c r="D67" s="5"/>
      <c r="E67" s="5"/>
      <c r="F67" s="5"/>
      <c r="G67" s="5"/>
    </row>
    <row r="68" spans="2:7" s="18" customFormat="1" x14ac:dyDescent="0.2">
      <c r="B68" s="5"/>
      <c r="C68" s="5"/>
      <c r="D68" s="5"/>
      <c r="E68" s="5"/>
      <c r="F68" s="5"/>
      <c r="G68" s="5"/>
    </row>
    <row r="69" spans="2:7" s="18" customFormat="1" x14ac:dyDescent="0.2">
      <c r="B69" s="5"/>
      <c r="C69" s="5"/>
      <c r="D69" s="5"/>
      <c r="E69" s="5"/>
      <c r="F69" s="5"/>
      <c r="G69" s="5"/>
    </row>
    <row r="70" spans="2:7" s="18" customFormat="1" x14ac:dyDescent="0.2">
      <c r="B70" s="5"/>
      <c r="C70" s="5"/>
      <c r="D70" s="5"/>
      <c r="E70" s="5"/>
      <c r="F70" s="5"/>
      <c r="G70" s="5"/>
    </row>
    <row r="71" spans="2:7" s="18" customFormat="1" x14ac:dyDescent="0.2">
      <c r="B71" s="5"/>
      <c r="C71" s="5"/>
      <c r="D71" s="5"/>
      <c r="E71" s="5"/>
      <c r="F71" s="5"/>
      <c r="G71" s="5"/>
    </row>
    <row r="72" spans="2:7" s="18" customFormat="1" x14ac:dyDescent="0.2">
      <c r="B72" s="5"/>
      <c r="C72" s="5"/>
      <c r="D72" s="5"/>
      <c r="E72" s="5"/>
      <c r="F72" s="5"/>
      <c r="G72" s="5"/>
    </row>
    <row r="73" spans="2:7" s="18" customFormat="1" x14ac:dyDescent="0.2">
      <c r="B73" s="5"/>
      <c r="C73" s="5"/>
      <c r="D73" s="5"/>
      <c r="E73" s="5"/>
      <c r="F73" s="5"/>
      <c r="G73" s="5"/>
    </row>
    <row r="74" spans="2:7" s="18" customFormat="1" x14ac:dyDescent="0.2">
      <c r="B74" s="5"/>
      <c r="C74" s="5"/>
      <c r="D74" s="5"/>
      <c r="E74" s="5"/>
      <c r="F74" s="5"/>
      <c r="G74" s="5"/>
    </row>
    <row r="75" spans="2:7" s="18" customFormat="1" x14ac:dyDescent="0.2">
      <c r="B75" s="5"/>
      <c r="C75" s="5"/>
      <c r="D75" s="5"/>
      <c r="E75" s="5"/>
      <c r="F75" s="5"/>
      <c r="G75" s="5"/>
    </row>
    <row r="76" spans="2:7" s="18" customFormat="1" x14ac:dyDescent="0.2">
      <c r="B76" s="5"/>
      <c r="C76" s="5"/>
      <c r="D76" s="5"/>
      <c r="E76" s="5"/>
      <c r="F76" s="5"/>
      <c r="G76" s="5"/>
    </row>
    <row r="77" spans="2:7" s="18" customFormat="1" x14ac:dyDescent="0.2">
      <c r="B77" s="5"/>
      <c r="C77" s="5"/>
      <c r="D77" s="5"/>
      <c r="E77" s="5"/>
      <c r="F77" s="5"/>
      <c r="G77" s="5"/>
    </row>
    <row r="78" spans="2:7" s="18" customFormat="1" x14ac:dyDescent="0.2">
      <c r="B78" s="5"/>
      <c r="C78" s="5"/>
      <c r="D78" s="5"/>
      <c r="E78" s="5"/>
      <c r="F78" s="5"/>
      <c r="G78" s="5"/>
    </row>
    <row r="79" spans="2:7" s="18" customFormat="1" x14ac:dyDescent="0.2">
      <c r="B79" s="5"/>
      <c r="C79" s="5"/>
      <c r="D79" s="5"/>
      <c r="E79" s="5"/>
      <c r="F79" s="5"/>
      <c r="G79" s="5"/>
    </row>
    <row r="80" spans="2:7" s="18" customFormat="1" x14ac:dyDescent="0.2">
      <c r="B80" s="5"/>
      <c r="C80" s="5"/>
      <c r="D80" s="5"/>
      <c r="E80" s="5"/>
      <c r="F80" s="5"/>
      <c r="G80" s="5"/>
    </row>
    <row r="81" spans="2:7" s="18" customFormat="1" x14ac:dyDescent="0.2">
      <c r="B81" s="5"/>
      <c r="C81" s="5"/>
      <c r="D81" s="5"/>
      <c r="E81" s="5"/>
      <c r="F81" s="5"/>
      <c r="G81" s="5"/>
    </row>
    <row r="82" spans="2:7" s="18" customFormat="1" x14ac:dyDescent="0.2">
      <c r="B82" s="5"/>
      <c r="C82" s="5"/>
      <c r="D82" s="5"/>
      <c r="E82" s="5"/>
      <c r="F82" s="5"/>
      <c r="G82" s="5"/>
    </row>
    <row r="83" spans="2:7" s="18" customFormat="1" x14ac:dyDescent="0.2">
      <c r="B83" s="5"/>
      <c r="C83" s="5"/>
      <c r="D83" s="5"/>
      <c r="E83" s="5"/>
      <c r="F83" s="5"/>
      <c r="G83" s="5"/>
    </row>
    <row r="84" spans="2:7" s="18" customFormat="1" x14ac:dyDescent="0.2">
      <c r="B84" s="5"/>
      <c r="C84" s="5"/>
      <c r="D84" s="5"/>
      <c r="E84" s="5"/>
      <c r="F84" s="5"/>
      <c r="G84" s="5"/>
    </row>
    <row r="85" spans="2:7" s="18" customFormat="1" x14ac:dyDescent="0.2">
      <c r="B85" s="5"/>
      <c r="C85" s="5"/>
      <c r="D85" s="5"/>
      <c r="E85" s="5"/>
      <c r="F85" s="5"/>
      <c r="G85" s="5"/>
    </row>
    <row r="86" spans="2:7" s="18" customFormat="1" x14ac:dyDescent="0.2">
      <c r="B86" s="5"/>
      <c r="C86" s="5"/>
      <c r="D86" s="5"/>
      <c r="E86" s="5"/>
      <c r="F86" s="5"/>
      <c r="G86" s="5"/>
    </row>
    <row r="87" spans="2:7" s="18" customFormat="1" x14ac:dyDescent="0.2">
      <c r="B87" s="5"/>
      <c r="C87" s="5"/>
      <c r="D87" s="5"/>
      <c r="E87" s="5"/>
      <c r="F87" s="5"/>
      <c r="G87" s="5"/>
    </row>
    <row r="88" spans="2:7" s="18" customFormat="1" x14ac:dyDescent="0.2">
      <c r="B88" s="5"/>
      <c r="C88" s="5"/>
      <c r="D88" s="5"/>
      <c r="E88" s="5"/>
      <c r="F88" s="5"/>
      <c r="G88" s="5"/>
    </row>
    <row r="89" spans="2:7" s="18" customFormat="1" x14ac:dyDescent="0.2">
      <c r="B89" s="5"/>
      <c r="C89" s="5"/>
      <c r="D89" s="5"/>
      <c r="E89" s="5"/>
      <c r="F89" s="5"/>
      <c r="G89" s="5"/>
    </row>
    <row r="90" spans="2:7" s="18" customFormat="1" x14ac:dyDescent="0.2">
      <c r="B90" s="5"/>
      <c r="C90" s="5"/>
      <c r="D90" s="5"/>
      <c r="E90" s="5"/>
      <c r="F90" s="5"/>
      <c r="G90" s="5"/>
    </row>
    <row r="91" spans="2:7" s="18" customFormat="1" x14ac:dyDescent="0.2">
      <c r="B91" s="5"/>
      <c r="C91" s="5"/>
      <c r="D91" s="5"/>
      <c r="E91" s="5"/>
      <c r="F91" s="5"/>
      <c r="G91" s="5"/>
    </row>
    <row r="92" spans="2:7" s="18" customFormat="1" x14ac:dyDescent="0.2">
      <c r="B92" s="5"/>
      <c r="C92" s="5"/>
      <c r="D92" s="5"/>
      <c r="E92" s="5"/>
      <c r="F92" s="5"/>
      <c r="G92" s="5"/>
    </row>
    <row r="93" spans="2:7" s="18" customFormat="1" x14ac:dyDescent="0.2">
      <c r="B93" s="5"/>
      <c r="C93" s="5"/>
      <c r="D93" s="5"/>
      <c r="E93" s="5"/>
      <c r="F93" s="5"/>
      <c r="G93" s="5"/>
    </row>
    <row r="94" spans="2:7" s="18" customFormat="1" x14ac:dyDescent="0.2">
      <c r="B94" s="5"/>
      <c r="C94" s="5"/>
      <c r="D94" s="5"/>
      <c r="E94" s="5"/>
      <c r="F94" s="5"/>
      <c r="G94" s="5"/>
    </row>
    <row r="95" spans="2:7" s="18" customFormat="1" x14ac:dyDescent="0.2">
      <c r="B95" s="5"/>
      <c r="C95" s="5"/>
      <c r="D95" s="5"/>
      <c r="E95" s="5"/>
      <c r="F95" s="5"/>
      <c r="G95" s="5"/>
    </row>
    <row r="96" spans="2:7" s="18" customFormat="1" x14ac:dyDescent="0.2">
      <c r="B96" s="5"/>
      <c r="C96" s="5"/>
      <c r="D96" s="5"/>
      <c r="E96" s="5"/>
      <c r="F96" s="5"/>
      <c r="G96" s="5"/>
    </row>
    <row r="97" spans="2:7" s="18" customFormat="1" x14ac:dyDescent="0.2">
      <c r="B97" s="5"/>
      <c r="C97" s="5"/>
      <c r="D97" s="5"/>
      <c r="E97" s="5"/>
      <c r="F97" s="5"/>
      <c r="G97" s="5"/>
    </row>
    <row r="98" spans="2:7" s="18" customFormat="1" x14ac:dyDescent="0.2">
      <c r="B98" s="5"/>
      <c r="C98" s="5"/>
      <c r="D98" s="5"/>
      <c r="E98" s="5"/>
      <c r="F98" s="5"/>
      <c r="G98" s="5"/>
    </row>
    <row r="99" spans="2:7" s="18" customFormat="1" x14ac:dyDescent="0.2">
      <c r="B99" s="5"/>
      <c r="C99" s="5"/>
      <c r="D99" s="5"/>
      <c r="E99" s="5"/>
      <c r="F99" s="5"/>
      <c r="G99" s="5"/>
    </row>
    <row r="100" spans="2:7" x14ac:dyDescent="0.2"/>
  </sheetData>
  <sheetProtection algorithmName="SHA-512" hashValue="mXTNCiGFP6XDPdWfoN2StcmGMitrkal+oWbMMtd/BuC5BZ62FRkM/6lSSZlzFrVogjl8efAXLTUJQnoywjl4VQ==" saltValue="M+G/6nViGyuZd/LeLKhAIQ==" spinCount="100000" sheet="1" selectLockedCells="1"/>
  <dataValidations count="5">
    <dataValidation type="decimal" operator="greaterThanOrEqual" allowBlank="1" showInputMessage="1" showErrorMessage="1" error="Enter a positive numeric value only." prompt="This is the MW-weighted share of costs to construct new transmission lines, rebuild existing lines, or add other capital equipment necessary so that capacity and energy from the proposed project can be delivered." sqref="C24" xr:uid="{72651B34-E5FD-4E0D-AED0-6AC754E5F575}">
      <formula1>0</formula1>
    </dataValidation>
    <dataValidation type="decimal" operator="greaterThanOrEqual" allowBlank="1" showInputMessage="1" showErrorMessage="1" error="Enter a positive numeric value only." prompt="These are primary interconnection facilities; for example, a three-breaker ring bus or a new breaker at an existing substation." sqref="C23" xr:uid="{B8EC0030-0785-49CD-AAD2-F4DCA710FFBA}">
      <formula1>0</formula1>
    </dataValidation>
    <dataValidation type="decimal" allowBlank="1" showInputMessage="1" showErrorMessage="1" error="Enter a value between 0 and 1." sqref="C27" xr:uid="{79196B70-82B8-409B-9D44-75115B60545D}">
      <formula1>0</formula1>
      <formula2>1</formula2>
    </dataValidation>
    <dataValidation type="decimal" operator="greaterThanOrEqual" allowBlank="1" showErrorMessage="1" error="Enter a positive numeric value only." sqref="C9:C10" xr:uid="{A91D1CCC-4935-4901-9907-305E75F2AF82}">
      <formula1>0</formula1>
    </dataValidation>
    <dataValidation type="decimal" operator="greaterThanOrEqual" allowBlank="1" showInputMessage="1" showErrorMessage="1" error="Enter a positive numeric value only." sqref="C16:C18 C7:C8" xr:uid="{F15EB05D-93AF-44D1-8A2C-ACF41391D171}">
      <formula1>0</formula1>
    </dataValidation>
  </dataValidations>
  <printOptions horizontalCentered="1"/>
  <pageMargins left="0.7" right="0.7" top="0.75" bottom="0.75" header="0.3" footer="0.3"/>
  <pageSetup scale="65"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02400-A37B-4737-9E54-2D6B06675786}">
  <sheetPr codeName="Sheet13"/>
  <dimension ref="A1:G100"/>
  <sheetViews>
    <sheetView showGridLines="0" zoomScale="85" zoomScaleNormal="85" workbookViewId="0">
      <pane ySplit="1" topLeftCell="A2" activePane="bottomLeft" state="frozen"/>
      <selection activeCell="A2" sqref="A2"/>
      <selection pane="bottomLeft" activeCell="C6" sqref="C6"/>
    </sheetView>
  </sheetViews>
  <sheetFormatPr defaultColWidth="0" defaultRowHeight="12.75" zeroHeight="1" x14ac:dyDescent="0.2"/>
  <cols>
    <col min="1" max="2" width="3.7109375" style="1" customWidth="1"/>
    <col min="3" max="3" width="27.7109375" style="1" customWidth="1"/>
    <col min="4" max="4" width="100.7109375" style="1" customWidth="1"/>
    <col min="5" max="5" width="3.7109375" style="1" customWidth="1"/>
    <col min="6" max="16384" width="9.140625" style="1" hidden="1"/>
  </cols>
  <sheetData>
    <row r="1" spans="1:5" ht="23.1" customHeight="1" x14ac:dyDescent="0.25">
      <c r="A1" s="18"/>
      <c r="B1" s="88" t="s">
        <v>340</v>
      </c>
      <c r="C1" s="7"/>
      <c r="D1" s="7"/>
      <c r="E1" s="33"/>
    </row>
    <row r="2" spans="1:5" x14ac:dyDescent="0.2">
      <c r="B2" s="114" t="str">
        <f>'X-GenIn'!C7</f>
        <v>PSCo All-Source 2022 Ownership RFP</v>
      </c>
    </row>
    <row r="3" spans="1:5" x14ac:dyDescent="0.2">
      <c r="B3" s="209"/>
      <c r="C3" s="209"/>
      <c r="D3" s="209"/>
    </row>
    <row r="4" spans="1:5" ht="33" customHeight="1" x14ac:dyDescent="0.2">
      <c r="B4" s="501" t="s">
        <v>35</v>
      </c>
      <c r="C4" s="502"/>
      <c r="D4" s="502"/>
    </row>
    <row r="5" spans="1:5" ht="33" customHeight="1" x14ac:dyDescent="0.25">
      <c r="C5" s="154" t="s">
        <v>175</v>
      </c>
      <c r="D5" s="155" t="s">
        <v>76</v>
      </c>
    </row>
    <row r="6" spans="1:5" ht="45" customHeight="1" x14ac:dyDescent="0.2">
      <c r="C6" s="186"/>
      <c r="D6" s="156" t="s">
        <v>21</v>
      </c>
    </row>
    <row r="7" spans="1:5" ht="45" customHeight="1" x14ac:dyDescent="0.2">
      <c r="C7" s="186"/>
      <c r="D7" s="156" t="s">
        <v>22</v>
      </c>
    </row>
    <row r="8" spans="1:5" ht="45" customHeight="1" x14ac:dyDescent="0.2">
      <c r="C8" s="186"/>
      <c r="D8" s="156" t="s">
        <v>19</v>
      </c>
    </row>
    <row r="9" spans="1:5" ht="45" customHeight="1" x14ac:dyDescent="0.2">
      <c r="C9" s="186"/>
      <c r="D9" s="156" t="s">
        <v>20</v>
      </c>
    </row>
    <row r="10" spans="1:5" ht="45" customHeight="1" x14ac:dyDescent="0.2">
      <c r="C10" s="186"/>
      <c r="D10" s="156" t="s">
        <v>332</v>
      </c>
    </row>
    <row r="11" spans="1:5" ht="45" customHeight="1" x14ac:dyDescent="0.2">
      <c r="C11" s="186"/>
      <c r="D11" s="156" t="s">
        <v>333</v>
      </c>
    </row>
    <row r="12" spans="1:5" ht="45" customHeight="1" x14ac:dyDescent="0.2">
      <c r="C12" s="186"/>
      <c r="D12" s="156" t="s">
        <v>106</v>
      </c>
    </row>
    <row r="13" spans="1:5" ht="45" customHeight="1" x14ac:dyDescent="0.2">
      <c r="C13" s="186"/>
      <c r="D13" s="156" t="s">
        <v>334</v>
      </c>
    </row>
    <row r="14" spans="1:5" ht="45" customHeight="1" x14ac:dyDescent="0.2">
      <c r="C14" s="186"/>
      <c r="D14" s="156" t="s">
        <v>339</v>
      </c>
    </row>
    <row r="15" spans="1:5" ht="45" customHeight="1" x14ac:dyDescent="0.2">
      <c r="C15" s="186"/>
      <c r="D15" s="156" t="s">
        <v>335</v>
      </c>
    </row>
    <row r="16" spans="1:5" ht="45" customHeight="1" x14ac:dyDescent="0.2">
      <c r="C16" s="186"/>
      <c r="D16" s="156" t="s">
        <v>337</v>
      </c>
    </row>
    <row r="17" spans="3:7" ht="45" customHeight="1" x14ac:dyDescent="0.2">
      <c r="C17" s="186"/>
      <c r="D17" s="156" t="s">
        <v>14</v>
      </c>
      <c r="F17" s="246" t="s">
        <v>440</v>
      </c>
      <c r="G17" s="246"/>
    </row>
    <row r="18" spans="3:7" ht="45" customHeight="1" x14ac:dyDescent="0.2">
      <c r="C18" s="186"/>
      <c r="D18" s="156" t="s">
        <v>336</v>
      </c>
      <c r="F18" s="299">
        <v>44805</v>
      </c>
      <c r="G18" s="299">
        <v>47118</v>
      </c>
    </row>
    <row r="19" spans="3:7" x14ac:dyDescent="0.2"/>
    <row r="20" spans="3:7" x14ac:dyDescent="0.2">
      <c r="C20" s="229" t="s">
        <v>338</v>
      </c>
    </row>
    <row r="21" spans="3:7" x14ac:dyDescent="0.2"/>
    <row r="22" spans="3:7" x14ac:dyDescent="0.2"/>
    <row r="23" spans="3:7" x14ac:dyDescent="0.2"/>
    <row r="24" spans="3:7" x14ac:dyDescent="0.2"/>
    <row r="25" spans="3:7" x14ac:dyDescent="0.2"/>
    <row r="26" spans="3:7" x14ac:dyDescent="0.2"/>
    <row r="27" spans="3:7" x14ac:dyDescent="0.2"/>
    <row r="28" spans="3:7" x14ac:dyDescent="0.2"/>
    <row r="29" spans="3:7" x14ac:dyDescent="0.2"/>
    <row r="30" spans="3:7" x14ac:dyDescent="0.2"/>
    <row r="31" spans="3:7" x14ac:dyDescent="0.2"/>
    <row r="32" spans="3:7"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uFL7hy0qQ1wKolO12cmCDaqpaJc+KXRv65t1AYsE/XmcghA8CHP4yU/esqzHaJVE5l2p7+XdZYUZ9D9LVRr++Q==" saltValue="7+vcmoqjtUb9MoHUfTt/xQ==" spinCount="100000" sheet="1" objects="1" scenarios="1" selectLockedCells="1"/>
  <mergeCells count="1">
    <mergeCell ref="B4:D4"/>
  </mergeCells>
  <dataValidations count="2">
    <dataValidation type="date" allowBlank="1" showInputMessage="1" showErrorMessage="1" error="CODs should be within the Resource Acquisiton Period, no earlier than the RFP bid submission date, and not after the required in-service date." sqref="C18" xr:uid="{C7E7CA4E-7637-4EEC-994B-BE0E9C4244D4}">
      <formula1>$F$18</formula1>
      <formula2>$G$18</formula2>
    </dataValidation>
    <dataValidation operator="lessThanOrEqual" allowBlank="1" showInputMessage="1" showErrorMessage="1" error="Resources must be in-service no later than May 1, 2030." sqref="C6:C17" xr:uid="{1537A7AA-4984-457A-AF39-B81AA0DB3F86}"/>
  </dataValidations>
  <pageMargins left="0.7" right="0.7" top="0.75" bottom="0.75" header="0.3" footer="0.3"/>
  <pageSetup scale="6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F07F7-AA10-4D84-8E56-7073CFC1F27C}">
  <sheetPr codeName="Sheet16"/>
  <dimension ref="A1:G100"/>
  <sheetViews>
    <sheetView showGridLines="0" zoomScale="85" zoomScaleNormal="85" zoomScaleSheetLayoutView="70" workbookViewId="0">
      <pane ySplit="1" topLeftCell="A2" activePane="bottomLeft" state="frozen"/>
      <selection activeCell="A2" sqref="A2"/>
      <selection pane="bottomLeft" activeCell="C6" sqref="C6"/>
    </sheetView>
  </sheetViews>
  <sheetFormatPr defaultColWidth="0" defaultRowHeight="0" customHeight="1" zeroHeight="1" x14ac:dyDescent="0.2"/>
  <cols>
    <col min="1" max="1" width="3.7109375" style="255" customWidth="1"/>
    <col min="2" max="2" width="3.7109375" style="236" customWidth="1"/>
    <col min="3" max="4" width="19.28515625" style="236" customWidth="1"/>
    <col min="5" max="5" width="90.5703125" style="236" customWidth="1"/>
    <col min="6" max="6" width="3.7109375" style="236" customWidth="1"/>
    <col min="7" max="16384" width="9.28515625" style="236" hidden="1"/>
  </cols>
  <sheetData>
    <row r="1" spans="1:6" ht="23.1" customHeight="1" x14ac:dyDescent="0.25">
      <c r="B1" s="231" t="s">
        <v>581</v>
      </c>
      <c r="C1" s="231"/>
      <c r="D1" s="232"/>
      <c r="E1" s="232"/>
      <c r="F1" s="233"/>
    </row>
    <row r="2" spans="1:6" ht="12.75" customHeight="1" x14ac:dyDescent="0.2">
      <c r="B2" s="234" t="str">
        <f>'X-GenIn'!C7</f>
        <v>PSCo All-Source 2022 Ownership RFP</v>
      </c>
      <c r="C2" s="234"/>
      <c r="D2" s="233"/>
      <c r="E2" s="234"/>
      <c r="F2" s="233"/>
    </row>
    <row r="3" spans="1:6" ht="12.75" customHeight="1" x14ac:dyDescent="0.2">
      <c r="B3" s="414">
        <v>3</v>
      </c>
      <c r="C3" s="414">
        <v>18.57</v>
      </c>
      <c r="D3" s="415">
        <v>18.57</v>
      </c>
      <c r="E3" s="415">
        <f>130-SUM(B3:D3)</f>
        <v>89.86</v>
      </c>
      <c r="F3" s="233"/>
    </row>
    <row r="4" spans="1:6" ht="49.5" customHeight="1" x14ac:dyDescent="0.2">
      <c r="B4" s="503" t="s">
        <v>573</v>
      </c>
      <c r="C4" s="503"/>
      <c r="D4" s="504"/>
      <c r="E4" s="504"/>
      <c r="F4" s="305"/>
    </row>
    <row r="5" spans="1:6" ht="15.75" x14ac:dyDescent="0.25">
      <c r="A5" s="238"/>
      <c r="B5" s="233"/>
      <c r="C5" s="416" t="s">
        <v>574</v>
      </c>
      <c r="D5" s="417" t="s">
        <v>575</v>
      </c>
      <c r="E5" s="418" t="s">
        <v>569</v>
      </c>
    </row>
    <row r="6" spans="1:6" ht="49.5" customHeight="1" x14ac:dyDescent="0.2">
      <c r="B6" s="422">
        <v>1</v>
      </c>
      <c r="C6" s="423"/>
      <c r="D6" s="424"/>
      <c r="E6" s="419"/>
    </row>
    <row r="7" spans="1:6" ht="49.5" customHeight="1" x14ac:dyDescent="0.2">
      <c r="B7" s="422">
        <f>+B6+1</f>
        <v>2</v>
      </c>
      <c r="C7" s="425"/>
      <c r="D7" s="426"/>
      <c r="E7" s="420"/>
    </row>
    <row r="8" spans="1:6" ht="49.5" customHeight="1" x14ac:dyDescent="0.2">
      <c r="B8" s="422">
        <f t="shared" ref="B8:B23" si="0">+B7+1</f>
        <v>3</v>
      </c>
      <c r="C8" s="425"/>
      <c r="D8" s="426"/>
      <c r="E8" s="420"/>
    </row>
    <row r="9" spans="1:6" ht="49.5" customHeight="1" x14ac:dyDescent="0.2">
      <c r="B9" s="422">
        <f t="shared" si="0"/>
        <v>4</v>
      </c>
      <c r="C9" s="425"/>
      <c r="D9" s="426"/>
      <c r="E9" s="420"/>
    </row>
    <row r="10" spans="1:6" ht="49.5" customHeight="1" x14ac:dyDescent="0.2">
      <c r="B10" s="422">
        <f t="shared" si="0"/>
        <v>5</v>
      </c>
      <c r="C10" s="425"/>
      <c r="D10" s="426"/>
      <c r="E10" s="420"/>
    </row>
    <row r="11" spans="1:6" ht="49.5" customHeight="1" x14ac:dyDescent="0.2">
      <c r="B11" s="422">
        <f t="shared" si="0"/>
        <v>6</v>
      </c>
      <c r="C11" s="425"/>
      <c r="D11" s="426"/>
      <c r="E11" s="420"/>
    </row>
    <row r="12" spans="1:6" ht="49.5" customHeight="1" x14ac:dyDescent="0.2">
      <c r="B12" s="422">
        <f t="shared" si="0"/>
        <v>7</v>
      </c>
      <c r="C12" s="425"/>
      <c r="D12" s="426"/>
      <c r="E12" s="420"/>
    </row>
    <row r="13" spans="1:6" ht="49.5" customHeight="1" x14ac:dyDescent="0.2">
      <c r="B13" s="422">
        <f t="shared" si="0"/>
        <v>8</v>
      </c>
      <c r="C13" s="425"/>
      <c r="D13" s="426"/>
      <c r="E13" s="420"/>
    </row>
    <row r="14" spans="1:6" ht="49.5" customHeight="1" x14ac:dyDescent="0.2">
      <c r="B14" s="422">
        <f t="shared" si="0"/>
        <v>9</v>
      </c>
      <c r="C14" s="425"/>
      <c r="D14" s="426"/>
      <c r="E14" s="420"/>
    </row>
    <row r="15" spans="1:6" ht="49.5" customHeight="1" x14ac:dyDescent="0.2">
      <c r="B15" s="422">
        <f t="shared" si="0"/>
        <v>10</v>
      </c>
      <c r="C15" s="425"/>
      <c r="D15" s="426"/>
      <c r="E15" s="420"/>
    </row>
    <row r="16" spans="1:6" ht="49.5" customHeight="1" x14ac:dyDescent="0.2">
      <c r="B16" s="422">
        <f t="shared" si="0"/>
        <v>11</v>
      </c>
      <c r="C16" s="425"/>
      <c r="D16" s="426"/>
      <c r="E16" s="420"/>
    </row>
    <row r="17" spans="2:5" ht="49.5" customHeight="1" x14ac:dyDescent="0.2">
      <c r="B17" s="422">
        <f t="shared" si="0"/>
        <v>12</v>
      </c>
      <c r="C17" s="425"/>
      <c r="D17" s="426"/>
      <c r="E17" s="420"/>
    </row>
    <row r="18" spans="2:5" ht="49.5" customHeight="1" x14ac:dyDescent="0.2">
      <c r="B18" s="422">
        <f t="shared" si="0"/>
        <v>13</v>
      </c>
      <c r="C18" s="425"/>
      <c r="D18" s="426"/>
      <c r="E18" s="420"/>
    </row>
    <row r="19" spans="2:5" ht="49.5" customHeight="1" x14ac:dyDescent="0.2">
      <c r="B19" s="422">
        <f t="shared" si="0"/>
        <v>14</v>
      </c>
      <c r="C19" s="425"/>
      <c r="D19" s="426"/>
      <c r="E19" s="420"/>
    </row>
    <row r="20" spans="2:5" ht="49.5" customHeight="1" x14ac:dyDescent="0.2">
      <c r="B20" s="422">
        <f t="shared" si="0"/>
        <v>15</v>
      </c>
      <c r="C20" s="425"/>
      <c r="D20" s="426"/>
      <c r="E20" s="420"/>
    </row>
    <row r="21" spans="2:5" ht="49.5" customHeight="1" x14ac:dyDescent="0.2">
      <c r="B21" s="422">
        <f t="shared" si="0"/>
        <v>16</v>
      </c>
      <c r="C21" s="425"/>
      <c r="D21" s="426"/>
      <c r="E21" s="420"/>
    </row>
    <row r="22" spans="2:5" ht="49.5" customHeight="1" x14ac:dyDescent="0.2">
      <c r="B22" s="422">
        <f t="shared" si="0"/>
        <v>17</v>
      </c>
      <c r="C22" s="425"/>
      <c r="D22" s="426"/>
      <c r="E22" s="420"/>
    </row>
    <row r="23" spans="2:5" ht="49.5" customHeight="1" x14ac:dyDescent="0.2">
      <c r="B23" s="422">
        <f t="shared" si="0"/>
        <v>18</v>
      </c>
      <c r="C23" s="427"/>
      <c r="D23" s="428"/>
      <c r="E23" s="421"/>
    </row>
    <row r="24" spans="2:5" s="233" customFormat="1" ht="12.75" customHeight="1" x14ac:dyDescent="0.2"/>
    <row r="25" spans="2:5" ht="12.75" customHeight="1" x14ac:dyDescent="0.2"/>
    <row r="26" spans="2:5" ht="12.75" customHeight="1" x14ac:dyDescent="0.2">
      <c r="B26" s="267"/>
      <c r="C26" s="267"/>
      <c r="D26" s="267"/>
    </row>
    <row r="27" spans="2:5" ht="12.75" customHeight="1" x14ac:dyDescent="0.2"/>
    <row r="28" spans="2:5" ht="12.75" customHeight="1" x14ac:dyDescent="0.2"/>
    <row r="29" spans="2:5" ht="12.75" customHeight="1" x14ac:dyDescent="0.2"/>
    <row r="30" spans="2:5" ht="12.75" customHeight="1" x14ac:dyDescent="0.2"/>
    <row r="31" spans="2:5" ht="12.75" customHeight="1" x14ac:dyDescent="0.2"/>
    <row r="32" spans="2:5"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s="255" customFormat="1" ht="12.75" customHeight="1" x14ac:dyDescent="0.2"/>
    <row r="41" s="255" customFormat="1" ht="12.75" customHeight="1" x14ac:dyDescent="0.2"/>
    <row r="42" s="255" customFormat="1" ht="12.75" customHeight="1" x14ac:dyDescent="0.2"/>
    <row r="43" s="255" customFormat="1" ht="12.75" customHeight="1" x14ac:dyDescent="0.2"/>
    <row r="44" s="255" customFormat="1" ht="12.75" customHeight="1" x14ac:dyDescent="0.2"/>
    <row r="45" s="255" customFormat="1" ht="12.75" customHeight="1" x14ac:dyDescent="0.2"/>
    <row r="46" s="255" customFormat="1" ht="12.75" customHeight="1" x14ac:dyDescent="0.2"/>
    <row r="47" s="255" customFormat="1" ht="12.75" customHeight="1" x14ac:dyDescent="0.2"/>
    <row r="48" s="255" customFormat="1" ht="12.75" customHeight="1" x14ac:dyDescent="0.2"/>
    <row r="49" spans="2:7" s="255" customFormat="1" ht="12.75" customHeight="1" x14ac:dyDescent="0.2"/>
    <row r="50" spans="2:7" s="255" customFormat="1" ht="12.75" customHeight="1" x14ac:dyDescent="0.2"/>
    <row r="51" spans="2:7" s="255" customFormat="1" ht="12.75" customHeight="1" x14ac:dyDescent="0.2"/>
    <row r="52" spans="2:7" s="255" customFormat="1" ht="12.75" customHeight="1" x14ac:dyDescent="0.2"/>
    <row r="53" spans="2:7" s="255" customFormat="1" ht="12.75" customHeight="1" x14ac:dyDescent="0.2"/>
    <row r="54" spans="2:7" s="255" customFormat="1" ht="12.75" customHeight="1" x14ac:dyDescent="0.2"/>
    <row r="55" spans="2:7" s="255" customFormat="1" ht="12.75" customHeight="1" x14ac:dyDescent="0.2"/>
    <row r="56" spans="2:7" s="255" customFormat="1" ht="12.75" customHeight="1" x14ac:dyDescent="0.2"/>
    <row r="57" spans="2:7" s="255" customFormat="1" ht="12.75" customHeight="1" x14ac:dyDescent="0.2"/>
    <row r="58" spans="2:7" s="255" customFormat="1" ht="12.75" customHeight="1" x14ac:dyDescent="0.2"/>
    <row r="59" spans="2:7" s="255" customFormat="1" ht="12.75" customHeight="1" x14ac:dyDescent="0.2"/>
    <row r="60" spans="2:7" s="255" customFormat="1" ht="12.75" customHeight="1" x14ac:dyDescent="0.2">
      <c r="B60" s="236"/>
      <c r="C60" s="236"/>
      <c r="D60" s="236"/>
      <c r="E60" s="236"/>
      <c r="F60" s="236"/>
      <c r="G60" s="236"/>
    </row>
    <row r="61" spans="2:7" s="255" customFormat="1" ht="12.75" customHeight="1" x14ac:dyDescent="0.2">
      <c r="B61" s="236"/>
      <c r="C61" s="236"/>
      <c r="D61" s="236"/>
      <c r="E61" s="236"/>
      <c r="F61" s="236"/>
      <c r="G61" s="236"/>
    </row>
    <row r="62" spans="2:7" s="255" customFormat="1" ht="12.75" customHeight="1" x14ac:dyDescent="0.2">
      <c r="B62" s="236"/>
      <c r="C62" s="236"/>
      <c r="D62" s="236"/>
      <c r="E62" s="236"/>
      <c r="F62" s="236"/>
      <c r="G62" s="236"/>
    </row>
    <row r="63" spans="2:7" s="255" customFormat="1" ht="12.75" customHeight="1" x14ac:dyDescent="0.2">
      <c r="B63" s="236"/>
      <c r="C63" s="236"/>
      <c r="D63" s="236"/>
      <c r="E63" s="236"/>
      <c r="F63" s="236"/>
      <c r="G63" s="236"/>
    </row>
    <row r="64" spans="2:7" s="255" customFormat="1" ht="12.75" customHeight="1" x14ac:dyDescent="0.2">
      <c r="B64" s="236"/>
      <c r="C64" s="236"/>
      <c r="D64" s="236"/>
      <c r="E64" s="236"/>
      <c r="F64" s="236"/>
      <c r="G64" s="236"/>
    </row>
    <row r="65" spans="2:7" s="255" customFormat="1" ht="12.75" customHeight="1" x14ac:dyDescent="0.2">
      <c r="B65" s="236"/>
      <c r="C65" s="236"/>
      <c r="D65" s="236"/>
      <c r="E65" s="236"/>
      <c r="F65" s="236"/>
      <c r="G65" s="236"/>
    </row>
    <row r="66" spans="2:7" s="255" customFormat="1" ht="12.75" customHeight="1" x14ac:dyDescent="0.2">
      <c r="B66" s="236"/>
      <c r="C66" s="236"/>
      <c r="D66" s="236"/>
      <c r="E66" s="236"/>
      <c r="F66" s="236"/>
      <c r="G66" s="236"/>
    </row>
    <row r="67" spans="2:7" s="255" customFormat="1" ht="12.75" customHeight="1" x14ac:dyDescent="0.2">
      <c r="B67" s="236"/>
      <c r="C67" s="236"/>
      <c r="D67" s="236"/>
      <c r="E67" s="236"/>
      <c r="F67" s="236"/>
      <c r="G67" s="236"/>
    </row>
    <row r="68" spans="2:7" s="255" customFormat="1" ht="12.75" customHeight="1" x14ac:dyDescent="0.2">
      <c r="B68" s="236"/>
      <c r="C68" s="236"/>
      <c r="D68" s="236"/>
      <c r="E68" s="236"/>
      <c r="F68" s="236"/>
      <c r="G68" s="236"/>
    </row>
    <row r="69" spans="2:7" s="255" customFormat="1" ht="12.75" customHeight="1" x14ac:dyDescent="0.2">
      <c r="B69" s="236"/>
      <c r="C69" s="236"/>
      <c r="D69" s="236"/>
      <c r="E69" s="236"/>
      <c r="F69" s="236"/>
      <c r="G69" s="236"/>
    </row>
    <row r="70" spans="2:7" s="255" customFormat="1" ht="12.75" customHeight="1" x14ac:dyDescent="0.2">
      <c r="B70" s="236"/>
      <c r="C70" s="236"/>
      <c r="D70" s="236"/>
      <c r="E70" s="236"/>
      <c r="F70" s="236"/>
      <c r="G70" s="236"/>
    </row>
    <row r="71" spans="2:7" s="255" customFormat="1" ht="12.75" customHeight="1" x14ac:dyDescent="0.2">
      <c r="B71" s="236"/>
      <c r="C71" s="236"/>
      <c r="D71" s="236"/>
      <c r="E71" s="236"/>
      <c r="F71" s="236"/>
      <c r="G71" s="236"/>
    </row>
    <row r="72" spans="2:7" s="255" customFormat="1" ht="12.75" customHeight="1" x14ac:dyDescent="0.2">
      <c r="B72" s="236"/>
      <c r="C72" s="236"/>
      <c r="D72" s="236"/>
      <c r="E72" s="236"/>
      <c r="F72" s="236"/>
      <c r="G72" s="236"/>
    </row>
    <row r="73" spans="2:7" s="255" customFormat="1" ht="12.75" customHeight="1" x14ac:dyDescent="0.2">
      <c r="B73" s="236"/>
      <c r="C73" s="236"/>
      <c r="D73" s="236"/>
      <c r="E73" s="236"/>
      <c r="F73" s="236"/>
      <c r="G73" s="236"/>
    </row>
    <row r="74" spans="2:7" s="255" customFormat="1" ht="12.75" customHeight="1" x14ac:dyDescent="0.2">
      <c r="B74" s="236"/>
      <c r="C74" s="236"/>
      <c r="D74" s="236"/>
      <c r="E74" s="236"/>
      <c r="F74" s="236"/>
      <c r="G74" s="236"/>
    </row>
    <row r="75" spans="2:7" s="255" customFormat="1" ht="12.75" customHeight="1" x14ac:dyDescent="0.2">
      <c r="B75" s="236"/>
      <c r="C75" s="236"/>
      <c r="D75" s="236"/>
      <c r="E75" s="236"/>
      <c r="F75" s="236"/>
      <c r="G75" s="236"/>
    </row>
    <row r="76" spans="2:7" s="255" customFormat="1" ht="12.75" customHeight="1" x14ac:dyDescent="0.2">
      <c r="B76" s="236"/>
      <c r="C76" s="236"/>
      <c r="D76" s="236"/>
      <c r="E76" s="236"/>
      <c r="F76" s="236"/>
      <c r="G76" s="236"/>
    </row>
    <row r="77" spans="2:7" s="255" customFormat="1" ht="12.75" customHeight="1" x14ac:dyDescent="0.2">
      <c r="B77" s="236"/>
      <c r="C77" s="236"/>
      <c r="D77" s="236"/>
      <c r="E77" s="236"/>
      <c r="F77" s="236"/>
      <c r="G77" s="236"/>
    </row>
    <row r="78" spans="2:7" s="255" customFormat="1" ht="12.75" customHeight="1" x14ac:dyDescent="0.2">
      <c r="B78" s="236"/>
      <c r="C78" s="236"/>
      <c r="D78" s="236"/>
      <c r="E78" s="236"/>
      <c r="F78" s="236"/>
      <c r="G78" s="236"/>
    </row>
    <row r="79" spans="2:7" s="255" customFormat="1" ht="12.75" customHeight="1" x14ac:dyDescent="0.2">
      <c r="B79" s="236"/>
      <c r="C79" s="236"/>
      <c r="D79" s="236"/>
      <c r="E79" s="236"/>
      <c r="F79" s="236"/>
      <c r="G79" s="236"/>
    </row>
    <row r="80" spans="2:7" s="255" customFormat="1" ht="12.75" customHeight="1" x14ac:dyDescent="0.2">
      <c r="B80" s="236"/>
      <c r="C80" s="236"/>
      <c r="D80" s="236"/>
      <c r="E80" s="236"/>
      <c r="F80" s="236"/>
      <c r="G80" s="236"/>
    </row>
    <row r="81" spans="2:7" s="255" customFormat="1" ht="12.75" customHeight="1" x14ac:dyDescent="0.2">
      <c r="B81" s="236"/>
      <c r="C81" s="236"/>
      <c r="D81" s="236"/>
      <c r="E81" s="236"/>
      <c r="F81" s="236"/>
      <c r="G81" s="236"/>
    </row>
    <row r="82" spans="2:7" s="255" customFormat="1" ht="12.75" customHeight="1" x14ac:dyDescent="0.2">
      <c r="B82" s="236"/>
      <c r="C82" s="236"/>
      <c r="D82" s="236"/>
      <c r="E82" s="236"/>
      <c r="F82" s="236"/>
      <c r="G82" s="236"/>
    </row>
    <row r="83" spans="2:7" s="255" customFormat="1" ht="12.75" customHeight="1" x14ac:dyDescent="0.2">
      <c r="B83" s="236"/>
      <c r="C83" s="236"/>
      <c r="D83" s="236"/>
      <c r="E83" s="236"/>
      <c r="F83" s="236"/>
      <c r="G83" s="236"/>
    </row>
    <row r="84" spans="2:7" s="255" customFormat="1" ht="12.75" customHeight="1" x14ac:dyDescent="0.2">
      <c r="B84" s="236"/>
      <c r="C84" s="236"/>
      <c r="D84" s="236"/>
      <c r="E84" s="236"/>
      <c r="F84" s="236"/>
      <c r="G84" s="236"/>
    </row>
    <row r="85" spans="2:7" s="255" customFormat="1" ht="12.75" customHeight="1" x14ac:dyDescent="0.2">
      <c r="B85" s="236"/>
      <c r="C85" s="236"/>
      <c r="D85" s="236"/>
      <c r="E85" s="236"/>
      <c r="F85" s="236"/>
      <c r="G85" s="236"/>
    </row>
    <row r="86" spans="2:7" s="255" customFormat="1" ht="12.75" customHeight="1" x14ac:dyDescent="0.2">
      <c r="B86" s="236"/>
      <c r="C86" s="236"/>
      <c r="D86" s="236"/>
      <c r="E86" s="236"/>
      <c r="F86" s="236"/>
      <c r="G86" s="236"/>
    </row>
    <row r="87" spans="2:7" s="255" customFormat="1" ht="12.75" customHeight="1" x14ac:dyDescent="0.2">
      <c r="B87" s="236"/>
      <c r="C87" s="236"/>
      <c r="D87" s="236"/>
      <c r="E87" s="236"/>
      <c r="F87" s="236"/>
      <c r="G87" s="236"/>
    </row>
    <row r="88" spans="2:7" s="255" customFormat="1" ht="12.75" customHeight="1" x14ac:dyDescent="0.2">
      <c r="B88" s="236"/>
      <c r="C88" s="236"/>
      <c r="D88" s="236"/>
      <c r="E88" s="236"/>
      <c r="F88" s="236"/>
      <c r="G88" s="236"/>
    </row>
    <row r="89" spans="2:7" s="255" customFormat="1" ht="12.75" customHeight="1" x14ac:dyDescent="0.2">
      <c r="B89" s="236"/>
      <c r="C89" s="236"/>
      <c r="D89" s="236"/>
      <c r="E89" s="236"/>
      <c r="F89" s="236"/>
      <c r="G89" s="236"/>
    </row>
    <row r="90" spans="2:7" s="255" customFormat="1" ht="12.75" customHeight="1" x14ac:dyDescent="0.2">
      <c r="B90" s="236"/>
      <c r="C90" s="236"/>
      <c r="D90" s="236"/>
      <c r="E90" s="236"/>
      <c r="F90" s="236"/>
      <c r="G90" s="236"/>
    </row>
    <row r="91" spans="2:7" s="255" customFormat="1" ht="12.75" customHeight="1" x14ac:dyDescent="0.2">
      <c r="B91" s="236"/>
      <c r="C91" s="236"/>
      <c r="D91" s="236"/>
      <c r="E91" s="236"/>
      <c r="F91" s="236"/>
      <c r="G91" s="236"/>
    </row>
    <row r="92" spans="2:7" ht="12.75" customHeight="1" x14ac:dyDescent="0.2"/>
    <row r="93" spans="2:7" ht="12.75" customHeight="1" x14ac:dyDescent="0.2"/>
    <row r="94" spans="2:7" ht="12.75" customHeight="1" x14ac:dyDescent="0.2"/>
    <row r="95" spans="2:7" ht="12.75" customHeight="1" x14ac:dyDescent="0.2"/>
    <row r="96" spans="2:7" ht="12.75" customHeight="1" x14ac:dyDescent="0.2"/>
    <row r="97" ht="12.75" customHeight="1" x14ac:dyDescent="0.2"/>
    <row r="98" ht="12.75" customHeight="1" x14ac:dyDescent="0.2"/>
    <row r="99" ht="12.75" customHeight="1" x14ac:dyDescent="0.2"/>
    <row r="100" ht="12.75" customHeight="1" x14ac:dyDescent="0.2"/>
  </sheetData>
  <sheetProtection algorithmName="SHA-512" hashValue="zAoyG2aX/f3B5Y5LQbqSenpE+S2fQowawCU+vIHef7oLt688v4izMQ0SOvZxC/RAFPZvm4pFPOcgGAAfyLOHAQ==" saltValue="3Yn0MqgNbSxjr02dyWJLJA==" spinCount="100000" sheet="1" selectLockedCells="1"/>
  <mergeCells count="1">
    <mergeCell ref="B4:E4"/>
  </mergeCells>
  <dataValidations count="1">
    <dataValidation type="decimal" operator="greaterThanOrEqual" allowBlank="1" showInputMessage="1" showErrorMessage="1" error="Enter a positive value only." sqref="C6:D23" xr:uid="{6EA289E5-CEF1-4493-9620-4652D962E3D9}">
      <formula1>0</formula1>
    </dataValidation>
  </dataValidations>
  <printOptions horizontalCentered="1"/>
  <pageMargins left="0.7" right="0.7" top="0.75" bottom="0.75" header="0.3" footer="0.3"/>
  <pageSetup scale="65" orientation="portrait" r:id="rId1"/>
  <headerFooter alignWithMargins="0"/>
  <rowBreaks count="1" manualBreakCount="1">
    <brk id="25"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0C0B8-E2D1-4527-841E-1F1BEDA959F1}">
  <sheetPr codeName="Sheet17"/>
  <dimension ref="A1:N106"/>
  <sheetViews>
    <sheetView showGridLines="0" zoomScale="85" zoomScaleNormal="85" zoomScaleSheetLayoutView="70" workbookViewId="0">
      <pane ySplit="1" topLeftCell="A2" activePane="bottomLeft" state="frozen"/>
      <selection activeCell="G5" sqref="G5"/>
      <selection pane="bottomLeft" activeCell="C5" sqref="C5"/>
    </sheetView>
  </sheetViews>
  <sheetFormatPr defaultColWidth="0" defaultRowHeight="0" customHeight="1" zeroHeight="1" x14ac:dyDescent="0.2"/>
  <cols>
    <col min="1" max="1" width="3.7109375" style="160" customWidth="1"/>
    <col min="2" max="2" width="17.85546875" style="160" customWidth="1"/>
    <col min="3" max="9" width="16.85546875" style="160" customWidth="1"/>
    <col min="10" max="10" width="3.7109375" style="160" customWidth="1"/>
    <col min="11" max="16384" width="9.140625" style="160" hidden="1"/>
  </cols>
  <sheetData>
    <row r="1" spans="1:14" ht="23.1" customHeight="1" x14ac:dyDescent="0.25">
      <c r="B1" s="157" t="s">
        <v>119</v>
      </c>
      <c r="C1" s="158"/>
      <c r="D1" s="158"/>
      <c r="E1" s="159"/>
      <c r="F1" s="159"/>
      <c r="G1" s="159"/>
      <c r="H1" s="159"/>
      <c r="I1" s="159"/>
    </row>
    <row r="2" spans="1:14" ht="12.75" customHeight="1" x14ac:dyDescent="0.2">
      <c r="B2" s="115" t="str">
        <f>'X-GenIn'!C7</f>
        <v>PSCo All-Source 2022 Ownership RFP</v>
      </c>
      <c r="C2" s="117"/>
      <c r="D2" s="117"/>
      <c r="E2" s="117"/>
      <c r="F2" s="117"/>
      <c r="G2" s="117"/>
      <c r="H2" s="117"/>
      <c r="I2" s="117"/>
    </row>
    <row r="3" spans="1:14" ht="12.75" customHeight="1" x14ac:dyDescent="0.2">
      <c r="B3" s="387">
        <v>17.14</v>
      </c>
      <c r="C3" s="388">
        <v>16.14</v>
      </c>
      <c r="D3" s="388">
        <v>16.14</v>
      </c>
      <c r="E3" s="388">
        <v>16.14</v>
      </c>
      <c r="F3" s="388">
        <v>16.14</v>
      </c>
      <c r="G3" s="388">
        <v>16.14</v>
      </c>
      <c r="H3" s="388">
        <v>16.14</v>
      </c>
      <c r="I3" s="388">
        <v>16.14</v>
      </c>
    </row>
    <row r="4" spans="1:14" ht="254.45" customHeight="1" x14ac:dyDescent="0.2">
      <c r="B4" s="505" t="s">
        <v>536</v>
      </c>
      <c r="C4" s="506"/>
      <c r="D4" s="506"/>
      <c r="E4" s="506"/>
      <c r="F4" s="506"/>
      <c r="G4" s="506"/>
      <c r="H4" s="506"/>
      <c r="I4" s="507"/>
      <c r="L4" s="251" t="s">
        <v>455</v>
      </c>
      <c r="M4" s="251"/>
    </row>
    <row r="5" spans="1:14" s="117" customFormat="1" ht="33" customHeight="1" x14ac:dyDescent="0.25">
      <c r="A5" s="249">
        <v>1</v>
      </c>
      <c r="B5" s="389" t="s">
        <v>445</v>
      </c>
      <c r="C5" s="384"/>
      <c r="D5" s="252" t="s">
        <v>473</v>
      </c>
      <c r="F5" s="160"/>
      <c r="H5" s="160"/>
      <c r="L5" s="390" t="s">
        <v>446</v>
      </c>
      <c r="M5" s="390" t="s">
        <v>447</v>
      </c>
    </row>
    <row r="6" spans="1:14" s="117" customFormat="1" ht="12.75" customHeight="1" x14ac:dyDescent="0.2">
      <c r="C6" s="221"/>
      <c r="L6" s="251" t="s">
        <v>448</v>
      </c>
    </row>
    <row r="7" spans="1:14" s="117" customFormat="1" ht="19.899999999999999" customHeight="1" x14ac:dyDescent="0.25">
      <c r="A7" s="249">
        <f>A5+1</f>
        <v>2</v>
      </c>
      <c r="B7" s="120" t="s">
        <v>449</v>
      </c>
      <c r="C7" s="384"/>
      <c r="D7" s="252" t="s">
        <v>450</v>
      </c>
      <c r="L7" s="390" t="s">
        <v>451</v>
      </c>
      <c r="M7" s="390" t="s">
        <v>452</v>
      </c>
      <c r="N7" s="390" t="s">
        <v>453</v>
      </c>
    </row>
    <row r="8" spans="1:14" s="117" customFormat="1" ht="12.75" customHeight="1" x14ac:dyDescent="0.2">
      <c r="C8" s="221"/>
    </row>
    <row r="9" spans="1:14" ht="20.100000000000001" customHeight="1" x14ac:dyDescent="0.25">
      <c r="A9" s="249">
        <f>A7+1</f>
        <v>3</v>
      </c>
      <c r="B9" s="120" t="s">
        <v>454</v>
      </c>
      <c r="C9" s="385"/>
      <c r="D9" s="252" t="s">
        <v>535</v>
      </c>
      <c r="E9" s="391"/>
      <c r="F9" s="391"/>
      <c r="G9" s="391"/>
      <c r="H9" s="391"/>
      <c r="I9" s="391"/>
    </row>
    <row r="10" spans="1:14" s="117" customFormat="1" ht="12.75" customHeight="1" x14ac:dyDescent="0.2">
      <c r="I10" s="392" t="s">
        <v>529</v>
      </c>
    </row>
    <row r="11" spans="1:14" ht="20.100000000000001" customHeight="1" x14ac:dyDescent="0.2">
      <c r="B11" s="161"/>
      <c r="C11" s="162" t="s">
        <v>537</v>
      </c>
      <c r="D11" s="163"/>
      <c r="E11" s="162" t="s">
        <v>538</v>
      </c>
      <c r="F11" s="163"/>
      <c r="G11" s="162" t="s">
        <v>539</v>
      </c>
      <c r="H11" s="163"/>
      <c r="I11" s="164" t="s">
        <v>540</v>
      </c>
    </row>
    <row r="12" spans="1:14" ht="47.25" x14ac:dyDescent="0.25">
      <c r="C12" s="166" t="s">
        <v>541</v>
      </c>
      <c r="D12" s="167" t="s">
        <v>545</v>
      </c>
      <c r="E12" s="166" t="s">
        <v>542</v>
      </c>
      <c r="F12" s="167" t="s">
        <v>546</v>
      </c>
      <c r="G12" s="166" t="s">
        <v>543</v>
      </c>
      <c r="H12" s="167" t="s">
        <v>547</v>
      </c>
      <c r="I12" s="168" t="s">
        <v>36</v>
      </c>
    </row>
    <row r="13" spans="1:14" ht="20.100000000000001" customHeight="1" x14ac:dyDescent="0.25">
      <c r="B13" s="393" t="s">
        <v>197</v>
      </c>
      <c r="C13" s="176"/>
      <c r="D13" s="177"/>
      <c r="E13" s="178"/>
      <c r="F13" s="177"/>
      <c r="G13" s="178"/>
      <c r="H13" s="177"/>
      <c r="I13" s="386"/>
    </row>
    <row r="14" spans="1:14" ht="12.75" customHeight="1" x14ac:dyDescent="0.2">
      <c r="B14" s="170"/>
      <c r="C14" s="171"/>
      <c r="D14" s="171"/>
      <c r="E14" s="171"/>
      <c r="F14" s="171"/>
      <c r="G14" s="171"/>
      <c r="H14" s="171"/>
      <c r="I14" s="171"/>
    </row>
    <row r="15" spans="1:14" ht="12.75" customHeight="1" x14ac:dyDescent="0.25">
      <c r="A15" s="394" t="s">
        <v>544</v>
      </c>
      <c r="B15" s="395" t="s">
        <v>195</v>
      </c>
      <c r="C15" s="172"/>
      <c r="D15" s="172"/>
      <c r="E15" s="172"/>
      <c r="F15" s="172"/>
      <c r="G15" s="172"/>
      <c r="H15" s="172"/>
      <c r="I15" s="172"/>
    </row>
    <row r="16" spans="1:14" ht="199.9" customHeight="1" x14ac:dyDescent="0.2">
      <c r="A16" s="173"/>
      <c r="B16" s="498"/>
      <c r="C16" s="499"/>
      <c r="D16" s="499"/>
      <c r="E16" s="499"/>
      <c r="F16" s="499"/>
      <c r="G16" s="499"/>
      <c r="H16" s="499"/>
      <c r="I16" s="500"/>
    </row>
    <row r="17" spans="2:3" ht="12.75" customHeight="1" x14ac:dyDescent="0.2"/>
    <row r="18" spans="2:3" ht="12.75" customHeight="1" x14ac:dyDescent="0.2">
      <c r="B18" s="250"/>
      <c r="C18" s="250"/>
    </row>
    <row r="19" spans="2:3" ht="12.75" customHeight="1" x14ac:dyDescent="0.2"/>
    <row r="20" spans="2:3" ht="12.75" customHeight="1" x14ac:dyDescent="0.2"/>
    <row r="21" spans="2:3" ht="12.75" customHeight="1" x14ac:dyDescent="0.2"/>
    <row r="22" spans="2:3" ht="12.75" customHeight="1" x14ac:dyDescent="0.2"/>
    <row r="23" spans="2:3" ht="12.75" customHeight="1" x14ac:dyDescent="0.2"/>
    <row r="24" spans="2:3" ht="12.75" customHeight="1" x14ac:dyDescent="0.2"/>
    <row r="25" spans="2:3" ht="12.75" customHeight="1" x14ac:dyDescent="0.2"/>
    <row r="26" spans="2:3" ht="12.75" customHeight="1" x14ac:dyDescent="0.2"/>
    <row r="27" spans="2:3" ht="12.75" customHeight="1" x14ac:dyDescent="0.2"/>
    <row r="28" spans="2:3" ht="12.75" customHeight="1" x14ac:dyDescent="0.2"/>
    <row r="29" spans="2:3" ht="12.75" customHeight="1" x14ac:dyDescent="0.2"/>
    <row r="30" spans="2:3" ht="12.75" customHeight="1" x14ac:dyDescent="0.2"/>
    <row r="31" spans="2:3" ht="12.75" customHeight="1" x14ac:dyDescent="0.2"/>
    <row r="32" spans="2:3" ht="12.75" customHeight="1" x14ac:dyDescent="0.2"/>
    <row r="33" s="160" customFormat="1" ht="12.75" customHeight="1" x14ac:dyDescent="0.2"/>
    <row r="34" s="160" customFormat="1" ht="12.75" customHeight="1" x14ac:dyDescent="0.2"/>
    <row r="35" s="160" customFormat="1" ht="12.75" customHeight="1" x14ac:dyDescent="0.2"/>
    <row r="36" s="160" customFormat="1" ht="12.75" customHeight="1" x14ac:dyDescent="0.2"/>
    <row r="37" s="160" customFormat="1" ht="12.75" customHeight="1" x14ac:dyDescent="0.2"/>
    <row r="38" s="160" customFormat="1" ht="12.75" customHeight="1" x14ac:dyDescent="0.2"/>
    <row r="39" s="160" customFormat="1" ht="12.75" customHeight="1" x14ac:dyDescent="0.2"/>
    <row r="40" s="160" customFormat="1" ht="12.75" customHeight="1" x14ac:dyDescent="0.2"/>
    <row r="41" s="160" customFormat="1" ht="12.75" customHeight="1" x14ac:dyDescent="0.2"/>
    <row r="42" s="160" customFormat="1" ht="12.75" customHeight="1" x14ac:dyDescent="0.2"/>
    <row r="43" s="160" customFormat="1" ht="12.75" customHeight="1" x14ac:dyDescent="0.2"/>
    <row r="44" s="160" customFormat="1" ht="12.75" customHeight="1" x14ac:dyDescent="0.2"/>
    <row r="45" s="160" customFormat="1" ht="12.75" customHeight="1" x14ac:dyDescent="0.2"/>
    <row r="46" s="160" customFormat="1" ht="12.75" customHeight="1" x14ac:dyDescent="0.2"/>
    <row r="47" s="160" customFormat="1" ht="12.75" customHeight="1" x14ac:dyDescent="0.2"/>
    <row r="48" s="160" customFormat="1" ht="12.75" customHeight="1" x14ac:dyDescent="0.2"/>
    <row r="49" s="160" customFormat="1" ht="12.75" customHeight="1" x14ac:dyDescent="0.2"/>
    <row r="50" s="160" customFormat="1" ht="12.75" customHeight="1" x14ac:dyDescent="0.2"/>
    <row r="51" s="160" customFormat="1" ht="12.75" customHeight="1" x14ac:dyDescent="0.2"/>
    <row r="52" s="160" customFormat="1" ht="12.75" customHeight="1" x14ac:dyDescent="0.2"/>
    <row r="53" s="160" customFormat="1" ht="12.75" customHeight="1" x14ac:dyDescent="0.2"/>
    <row r="54" s="160" customFormat="1" ht="12.75" customHeight="1" x14ac:dyDescent="0.2"/>
    <row r="55" s="160" customFormat="1" ht="12.75" customHeight="1" x14ac:dyDescent="0.2"/>
    <row r="56" s="160" customFormat="1" ht="12.75" customHeight="1" x14ac:dyDescent="0.2"/>
    <row r="57" s="160" customFormat="1" ht="12.75" customHeight="1" x14ac:dyDescent="0.2"/>
    <row r="58" s="160" customFormat="1" ht="12.75" customHeight="1" x14ac:dyDescent="0.2"/>
    <row r="59" s="160" customFormat="1" ht="12.75" customHeight="1" x14ac:dyDescent="0.2"/>
    <row r="60" s="160" customFormat="1" ht="12.75" customHeight="1" x14ac:dyDescent="0.2"/>
    <row r="61" s="160" customFormat="1" ht="12.75" customHeight="1" x14ac:dyDescent="0.2"/>
    <row r="62" s="160" customFormat="1" ht="12.75" customHeight="1" x14ac:dyDescent="0.2"/>
    <row r="63" s="160" customFormat="1" ht="12.75" customHeight="1" x14ac:dyDescent="0.2"/>
    <row r="64" s="160" customFormat="1" ht="12.75" customHeight="1" x14ac:dyDescent="0.2"/>
    <row r="65" s="160" customFormat="1" ht="12.75" customHeight="1" x14ac:dyDescent="0.2"/>
    <row r="66" s="160" customFormat="1" ht="12.75" customHeight="1" x14ac:dyDescent="0.2"/>
    <row r="67" s="160" customFormat="1" ht="12.75" customHeight="1" x14ac:dyDescent="0.2"/>
    <row r="68" s="160" customFormat="1" ht="12.75" customHeight="1" x14ac:dyDescent="0.2"/>
    <row r="69" s="160" customFormat="1" ht="12.75" customHeight="1" x14ac:dyDescent="0.2"/>
    <row r="70" s="160" customFormat="1" ht="12.75" customHeight="1" x14ac:dyDescent="0.2"/>
    <row r="71" s="160" customFormat="1" ht="12.75" customHeight="1" x14ac:dyDescent="0.2"/>
    <row r="72" s="160" customFormat="1" ht="12.75" customHeight="1" x14ac:dyDescent="0.2"/>
    <row r="73" s="160" customFormat="1" ht="12.75" customHeight="1" x14ac:dyDescent="0.2"/>
    <row r="74" s="160" customFormat="1" ht="12.75" customHeight="1" x14ac:dyDescent="0.2"/>
    <row r="75" s="160" customFormat="1" ht="12.75" customHeight="1" x14ac:dyDescent="0.2"/>
    <row r="76" s="160" customFormat="1" ht="12.75" customHeight="1" x14ac:dyDescent="0.2"/>
    <row r="77" s="160" customFormat="1" ht="12.75" hidden="1" customHeight="1" x14ac:dyDescent="0.2"/>
    <row r="78" s="160" customFormat="1" ht="12.75" hidden="1" customHeight="1" x14ac:dyDescent="0.2"/>
    <row r="79" s="160" customFormat="1" ht="12.75" hidden="1" customHeight="1" x14ac:dyDescent="0.2"/>
    <row r="80" s="160" customFormat="1" ht="12.75" hidden="1" customHeight="1" x14ac:dyDescent="0.2"/>
    <row r="81" s="160" customFormat="1" ht="12.75" hidden="1" customHeight="1" x14ac:dyDescent="0.2"/>
    <row r="82" s="160" customFormat="1" ht="12.75" hidden="1" customHeight="1" x14ac:dyDescent="0.2"/>
    <row r="83" s="160" customFormat="1" ht="0" hidden="1" customHeight="1" x14ac:dyDescent="0.2"/>
    <row r="84" s="160" customFormat="1" ht="0" hidden="1" customHeight="1" x14ac:dyDescent="0.2"/>
    <row r="85" s="160" customFormat="1" ht="0" hidden="1" customHeight="1" x14ac:dyDescent="0.2"/>
    <row r="86" s="160" customFormat="1" ht="0" hidden="1" customHeight="1" x14ac:dyDescent="0.2"/>
    <row r="87" s="160" customFormat="1" ht="0" hidden="1" customHeight="1" x14ac:dyDescent="0.2"/>
    <row r="88" s="160" customFormat="1" ht="0" hidden="1" customHeight="1" x14ac:dyDescent="0.2"/>
    <row r="89" s="160" customFormat="1" ht="0" hidden="1" customHeight="1" x14ac:dyDescent="0.2"/>
    <row r="90" s="160" customFormat="1" ht="0" hidden="1" customHeight="1" x14ac:dyDescent="0.2"/>
    <row r="91" s="160" customFormat="1" ht="0" hidden="1" customHeight="1" x14ac:dyDescent="0.2"/>
    <row r="92" s="160" customFormat="1" ht="0" hidden="1" customHeight="1" x14ac:dyDescent="0.2"/>
    <row r="93" s="160" customFormat="1" ht="0" hidden="1" customHeight="1" x14ac:dyDescent="0.2"/>
    <row r="94" s="160" customFormat="1" ht="0" hidden="1" customHeight="1" x14ac:dyDescent="0.2"/>
    <row r="95" s="160" customFormat="1" ht="0" hidden="1" customHeight="1" x14ac:dyDescent="0.2"/>
    <row r="96" s="160" customFormat="1" ht="0" hidden="1" customHeight="1" x14ac:dyDescent="0.2"/>
    <row r="97" s="160" customFormat="1" ht="0" hidden="1" customHeight="1" x14ac:dyDescent="0.2"/>
    <row r="98" s="160" customFormat="1" ht="0" hidden="1" customHeight="1" x14ac:dyDescent="0.2"/>
    <row r="99" s="160" customFormat="1" ht="0" hidden="1" customHeight="1" x14ac:dyDescent="0.2"/>
    <row r="100" s="160" customFormat="1" ht="0" hidden="1" customHeight="1" x14ac:dyDescent="0.2"/>
    <row r="101" s="160" customFormat="1" ht="0" hidden="1" customHeight="1" x14ac:dyDescent="0.2"/>
    <row r="102" s="160" customFormat="1" ht="0" hidden="1" customHeight="1" x14ac:dyDescent="0.2"/>
    <row r="103" s="160" customFormat="1" ht="0" hidden="1" customHeight="1" x14ac:dyDescent="0.2"/>
    <row r="104" s="160" customFormat="1" ht="0" hidden="1" customHeight="1" x14ac:dyDescent="0.2"/>
    <row r="105" s="160" customFormat="1" ht="0" hidden="1" customHeight="1" x14ac:dyDescent="0.2"/>
    <row r="106" s="160" customFormat="1" ht="0" hidden="1" customHeight="1" x14ac:dyDescent="0.2"/>
  </sheetData>
  <sheetProtection algorithmName="SHA-512" hashValue="OL9PtaeDPLzyWtxhiVrJ1gfGsZk+/lYpAUoIg9MrgaTBjes88w+oZchwPEeI0wMuoEKRIIo4e/SXzkYyM1j9oA==" saltValue="55sc82TsKZ4ijbBZR4HzOw==" spinCount="100000" sheet="1" selectLockedCells="1"/>
  <mergeCells count="2">
    <mergeCell ref="B4:I4"/>
    <mergeCell ref="B16:I16"/>
  </mergeCells>
  <dataValidations count="4">
    <dataValidation type="list" allowBlank="1" showInputMessage="1" showErrorMessage="1" sqref="C7" xr:uid="{0D74DFBC-633F-4B22-8C8C-216C979DDCBC}">
      <formula1>$K$7:$N$7</formula1>
    </dataValidation>
    <dataValidation type="list" allowBlank="1" showInputMessage="1" showErrorMessage="1" sqref="C5" xr:uid="{341F3FB0-6B76-4BF8-BABB-C9015AED5436}">
      <formula1>$K$5:$M$5</formula1>
    </dataValidation>
    <dataValidation type="whole" operator="greaterThanOrEqual" allowBlank="1" showInputMessage="1" showErrorMessage="1" error="Enter zero or a positive whole number only." sqref="C9" xr:uid="{973BCD73-F90B-4762-B7F5-7977C93167C1}">
      <formula1>0</formula1>
    </dataValidation>
    <dataValidation type="decimal" operator="greaterThanOrEqual" allowBlank="1" showInputMessage="1" showErrorMessage="1" error="Enter a positive value only." sqref="G13:G14 I13:I14 C13:E14" xr:uid="{50DC6043-3588-4214-A9DB-C301FD7AB017}">
      <formula1>0</formula1>
    </dataValidation>
  </dataValidations>
  <printOptions horizontalCentered="1"/>
  <pageMargins left="0.7" right="0.7" top="0.75" bottom="0.75" header="0.3" footer="0.3"/>
  <pageSetup scale="64"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28780-6116-4C30-A276-D7637ED88887}">
  <sheetPr codeName="Sheet19"/>
  <dimension ref="A1:E100"/>
  <sheetViews>
    <sheetView showGridLines="0" zoomScale="85" zoomScaleNormal="85" zoomScaleSheetLayoutView="55" workbookViewId="0">
      <pane ySplit="1" topLeftCell="A5" activePane="bottomLeft" state="frozen"/>
      <selection activeCell="A2" sqref="A2"/>
      <selection pane="bottomLeft" activeCell="C5" sqref="C5"/>
    </sheetView>
  </sheetViews>
  <sheetFormatPr defaultColWidth="0" defaultRowHeight="12.75" customHeight="1" zeroHeight="1" x14ac:dyDescent="0.2"/>
  <cols>
    <col min="1" max="1" width="3.7109375" style="233" customWidth="1"/>
    <col min="2" max="2" width="90.5703125" style="233" bestFit="1" customWidth="1"/>
    <col min="3" max="3" width="21" style="233" customWidth="1"/>
    <col min="4" max="4" width="20.5703125" style="233" customWidth="1"/>
    <col min="5" max="5" width="3.7109375" style="233" customWidth="1"/>
    <col min="6" max="16384" width="9.140625" style="233" hidden="1"/>
  </cols>
  <sheetData>
    <row r="1" spans="1:4" ht="23.1" customHeight="1" x14ac:dyDescent="0.25">
      <c r="B1" s="231" t="s">
        <v>107</v>
      </c>
      <c r="C1" s="232"/>
      <c r="D1" s="232"/>
    </row>
    <row r="2" spans="1:4" ht="12.6" customHeight="1" x14ac:dyDescent="0.2">
      <c r="B2" s="234" t="str">
        <f>'X-GenIn'!C7</f>
        <v>PSCo All-Source 2022 Ownership RFP</v>
      </c>
    </row>
    <row r="3" spans="1:4" ht="12.75" customHeight="1" x14ac:dyDescent="0.2">
      <c r="B3" s="237" t="s">
        <v>445</v>
      </c>
      <c r="C3" s="237"/>
      <c r="D3" s="237"/>
    </row>
    <row r="4" spans="1:4" ht="66.599999999999994" customHeight="1" x14ac:dyDescent="0.2">
      <c r="B4" s="508" t="s">
        <v>456</v>
      </c>
      <c r="C4" s="508"/>
      <c r="D4" s="508"/>
    </row>
    <row r="5" spans="1:4" ht="19.899999999999999" customHeight="1" x14ac:dyDescent="0.2">
      <c r="B5" s="265" t="s">
        <v>445</v>
      </c>
      <c r="C5" s="398">
        <f>+F1_Capacity!C5</f>
        <v>0</v>
      </c>
      <c r="D5" s="397" t="s">
        <v>549</v>
      </c>
    </row>
    <row r="6" spans="1:4" ht="19.899999999999999" customHeight="1" x14ac:dyDescent="0.2">
      <c r="B6" s="265" t="s">
        <v>449</v>
      </c>
      <c r="C6" s="398">
        <f>+F1_Capacity!C7</f>
        <v>0</v>
      </c>
      <c r="D6" s="397" t="s">
        <v>550</v>
      </c>
    </row>
    <row r="7" spans="1:4" ht="19.899999999999999" customHeight="1" x14ac:dyDescent="0.2">
      <c r="B7" s="265" t="s">
        <v>454</v>
      </c>
      <c r="C7" s="399">
        <f>+F1_Capacity!C9</f>
        <v>0</v>
      </c>
      <c r="D7" s="397" t="s">
        <v>551</v>
      </c>
    </row>
    <row r="8" spans="1:4" ht="12.75" customHeight="1" x14ac:dyDescent="0.2">
      <c r="C8" s="237"/>
      <c r="D8" s="237"/>
    </row>
    <row r="9" spans="1:4" ht="20.100000000000001" customHeight="1" x14ac:dyDescent="0.25">
      <c r="A9" s="238">
        <v>1</v>
      </c>
      <c r="B9" s="286" t="s">
        <v>108</v>
      </c>
    </row>
    <row r="10" spans="1:4" ht="20.100000000000001" customHeight="1" x14ac:dyDescent="0.2">
      <c r="A10" s="238"/>
      <c r="B10" s="265" t="s">
        <v>199</v>
      </c>
      <c r="C10" s="181"/>
    </row>
    <row r="11" spans="1:4" ht="20.100000000000001" customHeight="1" x14ac:dyDescent="0.2">
      <c r="A11" s="238"/>
      <c r="B11" s="265" t="s">
        <v>200</v>
      </c>
      <c r="C11" s="306"/>
    </row>
    <row r="12" spans="1:4" ht="12.75" customHeight="1" x14ac:dyDescent="0.2">
      <c r="A12" s="238"/>
      <c r="B12" s="265"/>
    </row>
    <row r="13" spans="1:4" ht="20.100000000000001" customHeight="1" x14ac:dyDescent="0.25">
      <c r="A13" s="238">
        <f>A9+1</f>
        <v>2</v>
      </c>
      <c r="B13" s="286" t="s">
        <v>109</v>
      </c>
    </row>
    <row r="14" spans="1:4" ht="20.100000000000001" customHeight="1" x14ac:dyDescent="0.2">
      <c r="A14" s="238"/>
      <c r="B14" s="265" t="s">
        <v>204</v>
      </c>
      <c r="C14" s="179"/>
    </row>
    <row r="15" spans="1:4" ht="20.100000000000001" customHeight="1" x14ac:dyDescent="0.2">
      <c r="A15" s="238"/>
      <c r="B15" s="265" t="s">
        <v>205</v>
      </c>
      <c r="C15" s="180"/>
    </row>
    <row r="16" spans="1:4" ht="20.100000000000001" customHeight="1" x14ac:dyDescent="0.2">
      <c r="A16" s="238"/>
      <c r="B16" s="265" t="s">
        <v>206</v>
      </c>
      <c r="C16" s="182"/>
    </row>
    <row r="17" spans="1:3" ht="20.100000000000001" customHeight="1" x14ac:dyDescent="0.2">
      <c r="A17" s="238"/>
      <c r="B17" s="265" t="s">
        <v>207</v>
      </c>
      <c r="C17" s="182"/>
    </row>
    <row r="18" spans="1:3" ht="20.100000000000001" customHeight="1" x14ac:dyDescent="0.2">
      <c r="A18" s="238"/>
      <c r="B18" s="265" t="s">
        <v>208</v>
      </c>
      <c r="C18" s="182"/>
    </row>
    <row r="19" spans="1:3" ht="20.100000000000001" customHeight="1" x14ac:dyDescent="0.2">
      <c r="A19" s="238"/>
      <c r="B19" s="265" t="s">
        <v>209</v>
      </c>
      <c r="C19" s="182"/>
    </row>
    <row r="20" spans="1:3" ht="12.75" customHeight="1" x14ac:dyDescent="0.2">
      <c r="A20" s="238"/>
      <c r="B20" s="396" t="s">
        <v>548</v>
      </c>
      <c r="C20" s="293"/>
    </row>
    <row r="21" spans="1:3" ht="20.100000000000001" customHeight="1" x14ac:dyDescent="0.25">
      <c r="A21" s="238">
        <f>A13+1</f>
        <v>3</v>
      </c>
      <c r="B21" s="286" t="s">
        <v>203</v>
      </c>
      <c r="C21" s="293"/>
    </row>
    <row r="22" spans="1:3" ht="20.100000000000001" customHeight="1" x14ac:dyDescent="0.2">
      <c r="A22" s="238"/>
      <c r="B22" s="265" t="s">
        <v>210</v>
      </c>
      <c r="C22" s="179"/>
    </row>
    <row r="23" spans="1:3" ht="20.100000000000001" customHeight="1" x14ac:dyDescent="0.2">
      <c r="A23" s="238"/>
      <c r="B23" s="265" t="s">
        <v>211</v>
      </c>
      <c r="C23" s="180"/>
    </row>
    <row r="24" spans="1:3" ht="20.100000000000001" customHeight="1" x14ac:dyDescent="0.2">
      <c r="A24" s="238"/>
      <c r="B24" s="265" t="s">
        <v>201</v>
      </c>
      <c r="C24" s="182"/>
    </row>
    <row r="25" spans="1:3" ht="20.100000000000001" customHeight="1" x14ac:dyDescent="0.2">
      <c r="A25" s="238"/>
      <c r="B25" s="265" t="s">
        <v>202</v>
      </c>
      <c r="C25" s="182"/>
    </row>
    <row r="26" spans="1:3" ht="12.75" customHeight="1" x14ac:dyDescent="0.2">
      <c r="A26" s="238"/>
      <c r="B26" s="260"/>
      <c r="C26" s="293"/>
    </row>
    <row r="27" spans="1:3" ht="20.100000000000001" customHeight="1" x14ac:dyDescent="0.25">
      <c r="A27" s="238">
        <f>A21+1</f>
        <v>4</v>
      </c>
      <c r="B27" s="286" t="s">
        <v>110</v>
      </c>
      <c r="C27" s="293"/>
    </row>
    <row r="28" spans="1:3" ht="20.100000000000001" customHeight="1" x14ac:dyDescent="0.2">
      <c r="A28" s="238"/>
      <c r="B28" s="265" t="s">
        <v>212</v>
      </c>
      <c r="C28" s="183"/>
    </row>
    <row r="29" spans="1:3" ht="20.100000000000001" customHeight="1" x14ac:dyDescent="0.2">
      <c r="A29" s="238"/>
      <c r="B29" s="265" t="s">
        <v>214</v>
      </c>
      <c r="C29" s="184"/>
    </row>
    <row r="30" spans="1:3" ht="20.100000000000001" customHeight="1" x14ac:dyDescent="0.2">
      <c r="A30" s="238"/>
      <c r="B30" s="265" t="s">
        <v>215</v>
      </c>
      <c r="C30" s="184"/>
    </row>
    <row r="31" spans="1:3" ht="20.100000000000001" customHeight="1" x14ac:dyDescent="0.2">
      <c r="A31" s="238"/>
      <c r="B31" s="265" t="s">
        <v>213</v>
      </c>
      <c r="C31" s="184"/>
    </row>
    <row r="32" spans="1:3" ht="20.100000000000001" customHeight="1" x14ac:dyDescent="0.2">
      <c r="A32" s="238"/>
      <c r="B32" s="265" t="s">
        <v>218</v>
      </c>
      <c r="C32" s="180"/>
    </row>
    <row r="33" spans="1:4" ht="20.100000000000001" customHeight="1" x14ac:dyDescent="0.2">
      <c r="A33" s="238"/>
      <c r="B33" s="307" t="s">
        <v>217</v>
      </c>
      <c r="C33" s="180"/>
    </row>
    <row r="34" spans="1:4" ht="20.100000000000001" customHeight="1" x14ac:dyDescent="0.2">
      <c r="A34" s="238"/>
      <c r="B34" s="265" t="s">
        <v>216</v>
      </c>
      <c r="C34" s="180"/>
    </row>
    <row r="35" spans="1:4" ht="12.75" customHeight="1" x14ac:dyDescent="0.2">
      <c r="A35" s="238"/>
      <c r="B35" s="265"/>
      <c r="C35" s="293"/>
    </row>
    <row r="36" spans="1:4" ht="20.100000000000001" customHeight="1" x14ac:dyDescent="0.25">
      <c r="A36" s="238">
        <f>A27+1</f>
        <v>5</v>
      </c>
      <c r="B36" s="286" t="s">
        <v>219</v>
      </c>
      <c r="C36" s="183"/>
    </row>
    <row r="37" spans="1:4" ht="20.100000000000001" customHeight="1" x14ac:dyDescent="0.25">
      <c r="A37" s="238">
        <f>A36+1</f>
        <v>6</v>
      </c>
      <c r="B37" s="286" t="s">
        <v>220</v>
      </c>
      <c r="C37" s="184"/>
    </row>
    <row r="38" spans="1:4" ht="20.100000000000001" customHeight="1" x14ac:dyDescent="0.25">
      <c r="A38" s="238">
        <f>A37+1</f>
        <v>7</v>
      </c>
      <c r="B38" s="286" t="s">
        <v>221</v>
      </c>
      <c r="C38" s="184"/>
    </row>
    <row r="39" spans="1:4" ht="12.75" customHeight="1" x14ac:dyDescent="0.2">
      <c r="C39" s="308"/>
    </row>
    <row r="40" spans="1:4" ht="20.100000000000001" customHeight="1" x14ac:dyDescent="0.25">
      <c r="A40" s="238">
        <f>A38+1</f>
        <v>8</v>
      </c>
      <c r="B40" s="239" t="s">
        <v>198</v>
      </c>
      <c r="C40" s="309"/>
    </row>
    <row r="41" spans="1:4" ht="200.1" customHeight="1" x14ac:dyDescent="0.2">
      <c r="B41" s="492"/>
      <c r="C41" s="509"/>
      <c r="D41" s="510"/>
    </row>
    <row r="42" spans="1:4" ht="12.75" customHeight="1" x14ac:dyDescent="0.2"/>
    <row r="43" spans="1:4" ht="12.75" customHeight="1" x14ac:dyDescent="0.2"/>
    <row r="44" spans="1:4" ht="12.75" customHeight="1" x14ac:dyDescent="0.2"/>
    <row r="45" spans="1:4" ht="12.75" customHeight="1" x14ac:dyDescent="0.2"/>
    <row r="46" spans="1:4" ht="12.75" customHeight="1" x14ac:dyDescent="0.2"/>
    <row r="47" spans="1:4" ht="12.75" customHeight="1" x14ac:dyDescent="0.2"/>
    <row r="48" spans="1: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lsXJeYkda0xcmRy8s6DCP5pr28JVVGFygxqrJWQiAPXwEP/dm+IzEQFJnopnqmfI7Kzeu+5lknHd++TTTnRSTg==" saltValue="2w2Te+70bXCAHZA8feoBnQ==" spinCount="100000" sheet="1" selectLockedCells="1"/>
  <mergeCells count="2">
    <mergeCell ref="B4:D4"/>
    <mergeCell ref="B41:D41"/>
  </mergeCells>
  <dataValidations count="10">
    <dataValidation type="whole" operator="greaterThanOrEqual" allowBlank="1" showInputMessage="1" showErrorMessage="1" error="Enter the number of minutes as a whole number." prompt="Minimum time generator must be off-line before restarting." sqref="C37" xr:uid="{2E323217-52E8-40BD-B3DE-D3E926558381}">
      <formula1>0</formula1>
    </dataValidation>
    <dataValidation type="decimal" allowBlank="1" showInputMessage="1" showErrorMessage="1" error="Enter a value  between 0 and 1.  If unit does not have any 15-minute capability, enter zero." sqref="C33" xr:uid="{E9E9D75A-E230-4FA8-992B-9B6F9D9046BE}">
      <formula1>0</formula1>
      <formula2>1</formula2>
    </dataValidation>
    <dataValidation type="decimal" allowBlank="1" showInputMessage="1" showErrorMessage="1" error="Enter a number between 0 and 365." sqref="C11" xr:uid="{4D12E92D-C70B-470B-9129-A3987AA855A2}">
      <formula1>0</formula1>
      <formula2>365</formula2>
    </dataValidation>
    <dataValidation type="decimal" allowBlank="1" showInputMessage="1" showErrorMessage="1" error="Enter a value  between 0 and 1.  If unit does not have any 30-minute capability, enter zero." sqref="C34" xr:uid="{70A91B91-36A2-433D-AD32-BB79A0B7A5E5}">
      <formula1>0</formula1>
      <formula2>1</formula2>
    </dataValidation>
    <dataValidation type="decimal" allowBlank="1" showInputMessage="1" showErrorMessage="1" error="Enter a value between 0 and 1." sqref="C10:C11 C14:C15 C22:C23" xr:uid="{3D22F842-69F3-4CBE-AF3D-04D05EA949E1}">
      <formula1>0</formula1>
      <formula2>1</formula2>
    </dataValidation>
    <dataValidation type="whole" operator="greaterThanOrEqual" allowBlank="1" showInputMessage="1" showErrorMessage="1" error="Enter the number of minutes as a whole number.  If no minimum up time, enter zero." prompt="Minimum time between generator breaker close and re-open." sqref="C36" xr:uid="{883EF3D7-D9D1-4B38-A9A9-C428AF8452A0}">
      <formula1>0</formula1>
    </dataValidation>
    <dataValidation type="decimal" operator="greaterThanOrEqual" allowBlank="1" showInputMessage="1" showErrorMessage="1" error="Enter the ramp rate in MW/min as a number." sqref="C16:C20 C24:C25 C24" xr:uid="{64CCF856-5E08-483C-BD3B-403B37DFF864}">
      <formula1>0</formula1>
    </dataValidation>
    <dataValidation type="decimal" allowBlank="1" showInputMessage="1" showErrorMessage="1" error="Enter a value  between 0 and 1.  If unit does not have any 10-minute capability, enter zero." sqref="C32:C33" xr:uid="{0A021CC7-55FA-4836-AC05-2B73A8151AF8}">
      <formula1>0</formula1>
      <formula2>1</formula2>
    </dataValidation>
    <dataValidation type="whole" operator="greaterThanOrEqual" allowBlank="1" showInputMessage="1" showErrorMessage="1" error="Enter the number of minutes as a whole number." sqref="C28:C31" xr:uid="{8E4DCD48-9FD9-428A-B6AC-2E645F97E49D}">
      <formula1>0</formula1>
    </dataValidation>
    <dataValidation type="whole" operator="greaterThanOrEqual" allowBlank="1" showInputMessage="1" showErrorMessage="1" error="Enter as a psitive whole number." sqref="C38" xr:uid="{13DD7854-05BE-461F-8328-F17B7F8A264B}">
      <formula1>0</formula1>
    </dataValidation>
  </dataValidations>
  <printOptions horizontalCentered="1"/>
  <pageMargins left="0.7" right="0.7" top="0.75" bottom="0.75" header="0.3" footer="0.3"/>
  <pageSetup scale="65" fitToWidth="0" fitToHeight="0" orientation="portrait" r:id="rId1"/>
  <headerFooter alignWithMargins="0"/>
  <ignoredErrors>
    <ignoredError sqref="C5:C7" unlocked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A7991-E6CC-439C-ABAD-AF67C62BF853}">
  <sheetPr codeName="Sheet20"/>
  <dimension ref="A1:J20"/>
  <sheetViews>
    <sheetView showGridLines="0" zoomScale="85" zoomScaleNormal="85" zoomScaleSheetLayoutView="40" workbookViewId="0">
      <pane ySplit="1" topLeftCell="A2" activePane="bottomLeft" state="frozen"/>
      <selection activeCell="F2" sqref="F2"/>
      <selection pane="bottomLeft" activeCell="H11" sqref="H11"/>
    </sheetView>
  </sheetViews>
  <sheetFormatPr defaultColWidth="0" defaultRowHeight="12.75" customHeight="1" x14ac:dyDescent="0.2"/>
  <cols>
    <col min="1" max="1" width="3.7109375" style="236" customWidth="1"/>
    <col min="2" max="2" width="34.7109375" style="236" customWidth="1"/>
    <col min="3" max="8" width="16.85546875" style="236" customWidth="1"/>
    <col min="9" max="9" width="3.7109375" style="236" customWidth="1"/>
    <col min="10" max="10" width="0" style="236" hidden="1" customWidth="1"/>
    <col min="11" max="16384" width="9.140625" style="236" hidden="1"/>
  </cols>
  <sheetData>
    <row r="1" spans="2:9" ht="23.1" customHeight="1" x14ac:dyDescent="0.25">
      <c r="B1" s="231" t="s">
        <v>111</v>
      </c>
      <c r="C1" s="232"/>
      <c r="D1" s="232"/>
      <c r="E1" s="310"/>
      <c r="F1" s="310"/>
      <c r="G1" s="310"/>
      <c r="H1" s="310"/>
      <c r="I1" s="233"/>
    </row>
    <row r="2" spans="2:9" ht="12.75" customHeight="1" x14ac:dyDescent="0.2">
      <c r="B2" s="234" t="str">
        <f>'X-GenIn'!C7</f>
        <v>PSCo All-Source 2022 Ownership RFP</v>
      </c>
      <c r="C2" s="233"/>
      <c r="D2" s="233"/>
      <c r="E2" s="233"/>
      <c r="F2" s="234"/>
      <c r="G2" s="233"/>
      <c r="H2" s="233"/>
      <c r="I2" s="233"/>
    </row>
    <row r="3" spans="2:9" ht="12.75" customHeight="1" x14ac:dyDescent="0.2">
      <c r="B3" s="237"/>
      <c r="C3" s="237"/>
      <c r="D3" s="237"/>
      <c r="E3" s="237"/>
      <c r="F3" s="237"/>
      <c r="G3" s="237"/>
      <c r="H3" s="237"/>
      <c r="I3" s="233"/>
    </row>
    <row r="4" spans="2:9" ht="113.45" customHeight="1" x14ac:dyDescent="0.2">
      <c r="B4" s="503" t="s">
        <v>565</v>
      </c>
      <c r="C4" s="504"/>
      <c r="D4" s="504"/>
      <c r="E4" s="504"/>
      <c r="F4" s="504"/>
      <c r="G4" s="504"/>
      <c r="H4" s="504"/>
      <c r="I4" s="305"/>
    </row>
    <row r="5" spans="2:9" s="233" customFormat="1" ht="19.899999999999999" customHeight="1" x14ac:dyDescent="0.2">
      <c r="B5" s="265" t="s">
        <v>445</v>
      </c>
      <c r="C5" s="398">
        <f>+F1_Capacity!C5</f>
        <v>0</v>
      </c>
      <c r="D5" s="397" t="s">
        <v>549</v>
      </c>
    </row>
    <row r="6" spans="2:9" s="233" customFormat="1" ht="19.899999999999999" customHeight="1" x14ac:dyDescent="0.2">
      <c r="B6" s="265" t="s">
        <v>449</v>
      </c>
      <c r="C6" s="398">
        <f>+F1_Capacity!C7</f>
        <v>0</v>
      </c>
      <c r="D6" s="397" t="s">
        <v>550</v>
      </c>
    </row>
    <row r="7" spans="2:9" s="233" customFormat="1" ht="19.899999999999999" customHeight="1" x14ac:dyDescent="0.2">
      <c r="B7" s="265" t="s">
        <v>454</v>
      </c>
      <c r="C7" s="399">
        <f>+F1_Capacity!C9</f>
        <v>0</v>
      </c>
      <c r="D7" s="397" t="s">
        <v>551</v>
      </c>
    </row>
    <row r="8" spans="2:9" s="233" customFormat="1" ht="12.75" customHeight="1" x14ac:dyDescent="0.2">
      <c r="C8" s="237"/>
      <c r="D8" s="237"/>
    </row>
    <row r="9" spans="2:9" ht="12.75" customHeight="1" x14ac:dyDescent="0.2">
      <c r="B9" s="311"/>
      <c r="C9" s="312" t="s">
        <v>226</v>
      </c>
      <c r="D9" s="313"/>
      <c r="E9" s="312" t="s">
        <v>227</v>
      </c>
      <c r="F9" s="313"/>
      <c r="G9" s="312" t="s">
        <v>552</v>
      </c>
      <c r="H9" s="313"/>
      <c r="I9" s="305"/>
    </row>
    <row r="10" spans="2:9" ht="47.25" x14ac:dyDescent="0.25">
      <c r="B10" s="314" t="s">
        <v>553</v>
      </c>
      <c r="C10" s="315" t="s">
        <v>222</v>
      </c>
      <c r="D10" s="316" t="s">
        <v>223</v>
      </c>
      <c r="E10" s="315" t="s">
        <v>224</v>
      </c>
      <c r="F10" s="316" t="s">
        <v>225</v>
      </c>
      <c r="G10" s="315" t="s">
        <v>579</v>
      </c>
      <c r="H10" s="316" t="s">
        <v>580</v>
      </c>
    </row>
    <row r="11" spans="2:9" ht="33" customHeight="1" x14ac:dyDescent="0.2">
      <c r="B11" s="317" t="s">
        <v>554</v>
      </c>
      <c r="C11" s="271"/>
      <c r="D11" s="272"/>
      <c r="E11" s="273"/>
      <c r="F11" s="272"/>
      <c r="G11" s="273"/>
      <c r="H11" s="272"/>
    </row>
    <row r="12" spans="2:9" ht="33" customHeight="1" x14ac:dyDescent="0.2">
      <c r="B12" s="318" t="s">
        <v>566</v>
      </c>
      <c r="C12" s="274"/>
      <c r="D12" s="275"/>
      <c r="E12" s="276"/>
      <c r="F12" s="275"/>
      <c r="G12" s="276"/>
      <c r="H12" s="275"/>
    </row>
    <row r="13" spans="2:9" ht="33" customHeight="1" x14ac:dyDescent="0.2">
      <c r="B13" s="318" t="s">
        <v>567</v>
      </c>
      <c r="C13" s="274"/>
      <c r="D13" s="275"/>
      <c r="E13" s="276"/>
      <c r="F13" s="275"/>
      <c r="G13" s="276"/>
      <c r="H13" s="275"/>
    </row>
    <row r="14" spans="2:9" ht="33" customHeight="1" x14ac:dyDescent="0.2">
      <c r="B14" s="318" t="s">
        <v>568</v>
      </c>
      <c r="C14" s="274"/>
      <c r="D14" s="275"/>
      <c r="E14" s="276"/>
      <c r="F14" s="275"/>
      <c r="G14" s="276"/>
      <c r="H14" s="275"/>
    </row>
    <row r="15" spans="2:9" ht="33" customHeight="1" x14ac:dyDescent="0.2">
      <c r="B15" s="319" t="s">
        <v>555</v>
      </c>
      <c r="C15" s="277"/>
      <c r="D15" s="278"/>
      <c r="E15" s="279"/>
      <c r="F15" s="278"/>
      <c r="G15" s="279"/>
      <c r="H15" s="278"/>
    </row>
    <row r="17" spans="1:9" ht="20.100000000000001" customHeight="1" x14ac:dyDescent="0.25">
      <c r="A17" s="238">
        <v>4</v>
      </c>
      <c r="B17" s="239" t="s">
        <v>228</v>
      </c>
      <c r="C17" s="320"/>
      <c r="D17" s="320"/>
      <c r="E17" s="320"/>
      <c r="F17" s="320"/>
      <c r="G17" s="320"/>
      <c r="H17" s="320"/>
    </row>
    <row r="18" spans="1:9" ht="200.1" customHeight="1" x14ac:dyDescent="0.2">
      <c r="A18" s="321"/>
      <c r="B18" s="511"/>
      <c r="C18" s="512"/>
      <c r="D18" s="512"/>
      <c r="E18" s="512"/>
      <c r="F18" s="512"/>
      <c r="G18" s="512"/>
      <c r="H18" s="512"/>
      <c r="I18" s="322"/>
    </row>
    <row r="20" spans="1:9" ht="12.75" customHeight="1" x14ac:dyDescent="0.2">
      <c r="B20" s="267"/>
      <c r="C20" s="267"/>
      <c r="E20" s="323"/>
      <c r="G20" s="323"/>
    </row>
  </sheetData>
  <sheetProtection algorithmName="SHA-512" hashValue="eC17uUloev9FhCDIkADYnH4L0cnQOVkLkrO0k6KA2giSKNHYse2Ix7TQ/1J7Lr0HrP2i5Re2GoWrIfamE/Zc5A==" saltValue="qp0kj7BiClBQD76zYfZqqw==" spinCount="100000" sheet="1" selectLockedCells="1"/>
  <mergeCells count="2">
    <mergeCell ref="B4:H4"/>
    <mergeCell ref="B18:H18"/>
  </mergeCells>
  <dataValidations count="1">
    <dataValidation type="decimal" operator="greaterThanOrEqual" allowBlank="1" showInputMessage="1" showErrorMessage="1" error="Enter a positive value only." sqref="C11:H15" xr:uid="{2C1F98D2-5182-4101-9F0B-42800D0F9CFC}">
      <formula1>0</formula1>
    </dataValidation>
  </dataValidations>
  <printOptions horizontalCentered="1"/>
  <pageMargins left="0.7" right="0.7" top="0.75" bottom="0.75" header="0.3" footer="0.3"/>
  <pageSetup scale="64" orientation="portrait" r:id="rId1"/>
  <headerFooter alignWithMargins="0"/>
  <ignoredErrors>
    <ignoredError sqref="C5:C7"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9EA06-4687-4957-BFAE-10E29AA54B56}">
  <sheetPr codeName="Sheet12"/>
  <dimension ref="A1:G100"/>
  <sheetViews>
    <sheetView showGridLines="0" zoomScale="85" zoomScaleNormal="85" zoomScaleSheetLayoutView="40" workbookViewId="0">
      <pane ySplit="1" topLeftCell="A2" activePane="bottomLeft" state="frozen"/>
      <selection activeCell="A2" sqref="A2"/>
      <selection pane="bottomLeft" activeCell="D7" sqref="D7"/>
    </sheetView>
  </sheetViews>
  <sheetFormatPr defaultColWidth="0" defaultRowHeight="12.75" customHeight="1" zeroHeight="1" x14ac:dyDescent="0.2"/>
  <cols>
    <col min="1" max="1" width="3.7109375" style="160" customWidth="1"/>
    <col min="2" max="5" width="19.140625" style="160" customWidth="1"/>
    <col min="6" max="6" width="56.7109375" style="160" customWidth="1"/>
    <col min="7" max="7" width="3.7109375" style="160" customWidth="1"/>
    <col min="8" max="16384" width="9.140625" style="160" hidden="1"/>
  </cols>
  <sheetData>
    <row r="1" spans="1:7" ht="23.1" customHeight="1" x14ac:dyDescent="0.25">
      <c r="B1" s="157" t="s">
        <v>113</v>
      </c>
      <c r="C1" s="158"/>
      <c r="D1" s="158"/>
      <c r="E1" s="159"/>
      <c r="F1" s="159"/>
      <c r="G1" s="117"/>
    </row>
    <row r="2" spans="1:7" ht="12.75" customHeight="1" x14ac:dyDescent="0.2">
      <c r="B2" s="114" t="str">
        <f>'X-GenIn'!C7</f>
        <v>PSCo All-Source 2022 Ownership RFP</v>
      </c>
      <c r="C2" s="117"/>
      <c r="D2" s="117"/>
      <c r="E2" s="117"/>
      <c r="F2" s="117"/>
      <c r="G2" s="117"/>
    </row>
    <row r="3" spans="1:7" ht="12.75" customHeight="1" x14ac:dyDescent="0.2">
      <c r="B3" s="209">
        <v>999</v>
      </c>
      <c r="C3" s="209"/>
      <c r="D3" s="209"/>
      <c r="E3" s="209"/>
      <c r="F3" s="209"/>
      <c r="G3" s="117"/>
    </row>
    <row r="4" spans="1:7" ht="77.25" customHeight="1" x14ac:dyDescent="0.2">
      <c r="B4" s="513" t="s">
        <v>229</v>
      </c>
      <c r="C4" s="514"/>
      <c r="D4" s="514"/>
      <c r="E4" s="514"/>
      <c r="F4" s="514"/>
      <c r="G4" s="165"/>
    </row>
    <row r="5" spans="1:7" ht="20.100000000000001" customHeight="1" x14ac:dyDescent="0.2">
      <c r="B5" s="195" t="s">
        <v>114</v>
      </c>
      <c r="C5" s="196"/>
      <c r="D5" s="197"/>
      <c r="E5" s="197"/>
      <c r="F5" s="197"/>
      <c r="G5" s="165"/>
    </row>
    <row r="6" spans="1:7" ht="47.25" x14ac:dyDescent="0.25">
      <c r="A6" s="109">
        <v>1</v>
      </c>
      <c r="B6" s="166" t="s">
        <v>115</v>
      </c>
      <c r="C6" s="198" t="s">
        <v>116</v>
      </c>
      <c r="D6" s="199" t="s">
        <v>231</v>
      </c>
      <c r="E6" s="198" t="s">
        <v>112</v>
      </c>
    </row>
    <row r="7" spans="1:7" ht="20.100000000000001" customHeight="1" x14ac:dyDescent="0.2">
      <c r="B7" s="205">
        <v>0</v>
      </c>
      <c r="C7" s="189"/>
      <c r="D7" s="105"/>
      <c r="E7" s="192"/>
    </row>
    <row r="8" spans="1:7" ht="20.100000000000001" customHeight="1" x14ac:dyDescent="0.2">
      <c r="B8" s="206">
        <f>IF(C8&gt;0,C7,0)</f>
        <v>0</v>
      </c>
      <c r="C8" s="190"/>
      <c r="D8" s="106"/>
      <c r="E8" s="193"/>
    </row>
    <row r="9" spans="1:7" ht="20.100000000000001" customHeight="1" x14ac:dyDescent="0.2">
      <c r="B9" s="206">
        <f t="shared" ref="B9:B17" si="0">IF(C9&gt;0,C8,0)</f>
        <v>0</v>
      </c>
      <c r="C9" s="190"/>
      <c r="D9" s="106"/>
      <c r="E9" s="193"/>
    </row>
    <row r="10" spans="1:7" ht="20.100000000000001" customHeight="1" x14ac:dyDescent="0.2">
      <c r="B10" s="206">
        <f t="shared" si="0"/>
        <v>0</v>
      </c>
      <c r="C10" s="190"/>
      <c r="D10" s="106"/>
      <c r="E10" s="193"/>
    </row>
    <row r="11" spans="1:7" ht="20.100000000000001" customHeight="1" x14ac:dyDescent="0.2">
      <c r="B11" s="206">
        <f t="shared" si="0"/>
        <v>0</v>
      </c>
      <c r="C11" s="190"/>
      <c r="D11" s="106"/>
      <c r="E11" s="193"/>
    </row>
    <row r="12" spans="1:7" ht="20.100000000000001" customHeight="1" x14ac:dyDescent="0.2">
      <c r="B12" s="206">
        <f t="shared" si="0"/>
        <v>0</v>
      </c>
      <c r="C12" s="190"/>
      <c r="D12" s="106"/>
      <c r="E12" s="193"/>
    </row>
    <row r="13" spans="1:7" ht="20.100000000000001" customHeight="1" x14ac:dyDescent="0.2">
      <c r="B13" s="206">
        <f t="shared" si="0"/>
        <v>0</v>
      </c>
      <c r="C13" s="190"/>
      <c r="D13" s="106"/>
      <c r="E13" s="193"/>
    </row>
    <row r="14" spans="1:7" ht="20.100000000000001" customHeight="1" x14ac:dyDescent="0.2">
      <c r="B14" s="206">
        <f t="shared" si="0"/>
        <v>0</v>
      </c>
      <c r="C14" s="190"/>
      <c r="D14" s="106"/>
      <c r="E14" s="193"/>
    </row>
    <row r="15" spans="1:7" ht="20.100000000000001" customHeight="1" x14ac:dyDescent="0.2">
      <c r="B15" s="206">
        <f t="shared" si="0"/>
        <v>0</v>
      </c>
      <c r="C15" s="190"/>
      <c r="D15" s="106"/>
      <c r="E15" s="193"/>
    </row>
    <row r="16" spans="1:7" ht="20.100000000000001" customHeight="1" x14ac:dyDescent="0.2">
      <c r="B16" s="206">
        <f t="shared" si="0"/>
        <v>0</v>
      </c>
      <c r="C16" s="190"/>
      <c r="D16" s="106"/>
      <c r="E16" s="193"/>
    </row>
    <row r="17" spans="1:7" ht="20.100000000000001" customHeight="1" x14ac:dyDescent="0.2">
      <c r="B17" s="207">
        <f t="shared" si="0"/>
        <v>0</v>
      </c>
      <c r="C17" s="191"/>
      <c r="D17" s="107"/>
      <c r="E17" s="194"/>
    </row>
    <row r="18" spans="1:7" ht="12.75" customHeight="1" x14ac:dyDescent="0.2"/>
    <row r="19" spans="1:7" ht="20.100000000000001" customHeight="1" x14ac:dyDescent="0.25">
      <c r="A19" s="109">
        <f>A6+1</f>
        <v>2</v>
      </c>
      <c r="B19" s="13" t="s">
        <v>230</v>
      </c>
      <c r="C19" s="172"/>
      <c r="D19" s="172"/>
      <c r="E19" s="172"/>
      <c r="F19" s="172"/>
    </row>
    <row r="20" spans="1:7" ht="200.1" customHeight="1" x14ac:dyDescent="0.2">
      <c r="A20" s="173"/>
      <c r="B20" s="511"/>
      <c r="C20" s="512"/>
      <c r="D20" s="512"/>
      <c r="E20" s="512"/>
      <c r="F20" s="515"/>
      <c r="G20" s="174"/>
    </row>
    <row r="21" spans="1:7" ht="12.75" customHeight="1" x14ac:dyDescent="0.2"/>
    <row r="22" spans="1:7" ht="12.75" customHeight="1" x14ac:dyDescent="0.2">
      <c r="B22" s="175"/>
      <c r="C22" s="175"/>
      <c r="E22" s="187"/>
    </row>
    <row r="23" spans="1:7" ht="12.75" customHeight="1" x14ac:dyDescent="0.2"/>
    <row r="24" spans="1:7" ht="12.75" customHeight="1" x14ac:dyDescent="0.2"/>
    <row r="25" spans="1:7" ht="12.75" customHeight="1" x14ac:dyDescent="0.2"/>
    <row r="26" spans="1:7" ht="12.75" customHeight="1" x14ac:dyDescent="0.2"/>
    <row r="27" spans="1:7" ht="12.75" customHeight="1" x14ac:dyDescent="0.2"/>
    <row r="28" spans="1:7" ht="12.75" customHeight="1" x14ac:dyDescent="0.2"/>
    <row r="29" spans="1:7" ht="12.75" customHeight="1" x14ac:dyDescent="0.2"/>
    <row r="30" spans="1:7" ht="12.75" customHeight="1" x14ac:dyDescent="0.2"/>
    <row r="31" spans="1:7" ht="12.75" customHeight="1" x14ac:dyDescent="0.2"/>
    <row r="32" spans="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YVOmN+gtl60bFnGWcQuXfZwQ/SnliQ5O7TyzOD1XF9xhWtAxsuzzs0aAZHGnfKFXVWcdvtNCehwbTuuna6SAIQ==" saltValue="6UEYTrUiGX1nq+Z7cteewA==" spinCount="100000" sheet="1" selectLockedCells="1"/>
  <mergeCells count="2">
    <mergeCell ref="B4:F4"/>
    <mergeCell ref="B20:F20"/>
  </mergeCells>
  <dataValidations count="4">
    <dataValidation type="whole" operator="greaterThanOrEqual" allowBlank="1" showInputMessage="1" showErrorMessage="1" error="Enter a whole number greater than the value for the prior period." sqref="C8:C17" xr:uid="{E818D47F-3FD6-40E9-B9B3-15907C1F25B5}">
      <formula1>C7</formula1>
    </dataValidation>
    <dataValidation type="decimal" allowBlank="1" showInputMessage="1" showErrorMessage="1" error="Enter a value between 0 and 1 only." sqref="D7:D17" xr:uid="{8749CB7F-656A-494D-9CE1-4E39C9C3F200}">
      <formula1>0</formula1>
      <formula2>1</formula2>
    </dataValidation>
    <dataValidation type="decimal" operator="greaterThanOrEqual" allowBlank="1" showInputMessage="1" showErrorMessage="1" error="Enter a positive, numeric value only." sqref="E7:E17" xr:uid="{B85D101F-ECC8-4435-BE13-99E6FB57FA68}">
      <formula1>0</formula1>
    </dataValidation>
    <dataValidation type="whole" operator="greaterThanOrEqual" allowBlank="1" showInputMessage="1" showErrorMessage="1" error="Enter a whole number greater than zero only." sqref="C7" xr:uid="{55D94B89-486B-4FA3-AFC4-2CBDFE3E45C8}">
      <formula1>1</formula1>
    </dataValidation>
  </dataValidations>
  <printOptions horizontalCentered="1"/>
  <pageMargins left="0.7" right="0.7" top="0.75" bottom="0.75" header="0.3" footer="0.3"/>
  <pageSetup scale="65"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1EF7B-CB1C-4C7C-9D9E-09723FFE920D}">
  <sheetPr codeName="Sheet21"/>
  <dimension ref="A1:I100"/>
  <sheetViews>
    <sheetView showGridLines="0" zoomScale="85" zoomScaleNormal="85" zoomScaleSheetLayoutView="25" workbookViewId="0">
      <pane ySplit="1" topLeftCell="A2" activePane="bottomLeft" state="frozen"/>
      <selection activeCell="A2" sqref="A2"/>
      <selection pane="bottomLeft" activeCell="C5" sqref="C5"/>
    </sheetView>
  </sheetViews>
  <sheetFormatPr defaultColWidth="0" defaultRowHeight="0" customHeight="1" zeroHeight="1" x14ac:dyDescent="0.2"/>
  <cols>
    <col min="1" max="1" width="3.7109375" style="247" customWidth="1"/>
    <col min="2" max="2" width="58.42578125" style="117" customWidth="1"/>
    <col min="3" max="3" width="53.140625" style="117" customWidth="1"/>
    <col min="4" max="4" width="20.5703125" style="117" customWidth="1"/>
    <col min="5" max="5" width="3.7109375" style="117" customWidth="1"/>
    <col min="6" max="16384" width="9.140625" style="117" hidden="1"/>
  </cols>
  <sheetData>
    <row r="1" spans="1:4" ht="23.1" customHeight="1" x14ac:dyDescent="0.25">
      <c r="B1" s="157" t="s">
        <v>117</v>
      </c>
      <c r="C1" s="158"/>
      <c r="D1" s="158"/>
    </row>
    <row r="2" spans="1:4" s="160" customFormat="1" ht="12.75" customHeight="1" x14ac:dyDescent="0.2">
      <c r="A2" s="248"/>
      <c r="B2" s="115" t="str">
        <f>'X-GenIn'!C7</f>
        <v>PSCo All-Source 2022 Ownership RFP</v>
      </c>
      <c r="C2" s="45"/>
      <c r="D2" s="264"/>
    </row>
    <row r="3" spans="1:4" s="160" customFormat="1" ht="12.75" customHeight="1" x14ac:dyDescent="0.2">
      <c r="A3" s="248"/>
      <c r="B3" s="209"/>
      <c r="C3" s="209"/>
      <c r="D3" s="209"/>
    </row>
    <row r="4" spans="1:4" s="160" customFormat="1" ht="20.100000000000001" customHeight="1" x14ac:dyDescent="0.25">
      <c r="A4" s="249">
        <v>1</v>
      </c>
      <c r="B4" s="212" t="s">
        <v>47</v>
      </c>
      <c r="D4" s="45"/>
    </row>
    <row r="5" spans="1:4" s="160" customFormat="1" ht="20.100000000000001" customHeight="1" x14ac:dyDescent="0.2">
      <c r="A5" s="249"/>
      <c r="B5" s="116" t="s">
        <v>401</v>
      </c>
      <c r="C5" s="241"/>
      <c r="D5" s="45"/>
    </row>
    <row r="6" spans="1:4" s="160" customFormat="1" ht="20.100000000000001" customHeight="1" x14ac:dyDescent="0.2">
      <c r="A6" s="249"/>
      <c r="B6" s="116" t="s">
        <v>402</v>
      </c>
      <c r="C6" s="242"/>
      <c r="D6" s="45"/>
    </row>
    <row r="7" spans="1:4" s="160" customFormat="1" ht="20.100000000000001" customHeight="1" x14ac:dyDescent="0.2">
      <c r="A7" s="249"/>
      <c r="B7" s="116" t="s">
        <v>233</v>
      </c>
      <c r="C7" s="242"/>
      <c r="D7" s="45"/>
    </row>
    <row r="8" spans="1:4" s="160" customFormat="1" ht="20.100000000000001" customHeight="1" x14ac:dyDescent="0.2">
      <c r="A8" s="249"/>
      <c r="B8" s="116" t="s">
        <v>234</v>
      </c>
      <c r="C8" s="201"/>
      <c r="D8" s="45"/>
    </row>
    <row r="9" spans="1:4" s="160" customFormat="1" ht="12.75" customHeight="1" x14ac:dyDescent="0.2">
      <c r="A9" s="249"/>
      <c r="D9" s="45"/>
    </row>
    <row r="10" spans="1:4" s="160" customFormat="1" ht="20.100000000000001" customHeight="1" x14ac:dyDescent="0.25">
      <c r="A10" s="249">
        <f>+A4+1</f>
        <v>2</v>
      </c>
      <c r="B10" s="212" t="s">
        <v>48</v>
      </c>
      <c r="D10" s="45"/>
    </row>
    <row r="11" spans="1:4" s="160" customFormat="1" ht="20.100000000000001" customHeight="1" x14ac:dyDescent="0.2">
      <c r="A11" s="249"/>
      <c r="B11" s="116" t="s">
        <v>235</v>
      </c>
      <c r="C11" s="201"/>
      <c r="D11" s="45"/>
    </row>
    <row r="12" spans="1:4" s="160" customFormat="1" ht="20.100000000000001" customHeight="1" x14ac:dyDescent="0.2">
      <c r="A12" s="249"/>
      <c r="B12" s="116" t="s">
        <v>236</v>
      </c>
      <c r="C12" s="53"/>
      <c r="D12" s="45"/>
    </row>
    <row r="13" spans="1:4" s="160" customFormat="1" ht="20.100000000000001" customHeight="1" x14ac:dyDescent="0.2">
      <c r="A13" s="249"/>
      <c r="B13" s="116" t="s">
        <v>241</v>
      </c>
      <c r="C13" s="53"/>
      <c r="D13" s="45"/>
    </row>
    <row r="14" spans="1:4" s="160" customFormat="1" ht="12.75" customHeight="1" x14ac:dyDescent="0.2">
      <c r="A14" s="249"/>
      <c r="D14" s="45"/>
    </row>
    <row r="15" spans="1:4" s="160" customFormat="1" ht="20.100000000000001" customHeight="1" x14ac:dyDescent="0.25">
      <c r="A15" s="249">
        <f>+A10+1</f>
        <v>3</v>
      </c>
      <c r="B15" s="212" t="s">
        <v>49</v>
      </c>
      <c r="D15" s="45"/>
    </row>
    <row r="16" spans="1:4" s="160" customFormat="1" ht="20.100000000000001" customHeight="1" x14ac:dyDescent="0.2">
      <c r="A16" s="249"/>
      <c r="B16" s="116" t="s">
        <v>403</v>
      </c>
      <c r="C16" s="241"/>
      <c r="D16" s="45"/>
    </row>
    <row r="17" spans="1:9" s="160" customFormat="1" ht="20.100000000000001" customHeight="1" x14ac:dyDescent="0.2">
      <c r="A17" s="249"/>
      <c r="B17" s="116" t="s">
        <v>404</v>
      </c>
      <c r="C17" s="242"/>
      <c r="D17" s="45"/>
    </row>
    <row r="18" spans="1:9" s="160" customFormat="1" ht="20.100000000000001" customHeight="1" x14ac:dyDescent="0.2">
      <c r="A18" s="249"/>
      <c r="B18" s="116" t="s">
        <v>237</v>
      </c>
      <c r="C18" s="65"/>
      <c r="D18" s="45"/>
    </row>
    <row r="19" spans="1:9" s="160" customFormat="1" ht="12.75" customHeight="1" x14ac:dyDescent="0.2">
      <c r="A19" s="249"/>
      <c r="B19" s="250"/>
      <c r="C19" s="250"/>
      <c r="D19" s="45"/>
    </row>
    <row r="20" spans="1:9" s="160" customFormat="1" ht="20.100000000000001" customHeight="1" x14ac:dyDescent="0.25">
      <c r="A20" s="249">
        <f>+A15+1</f>
        <v>4</v>
      </c>
      <c r="B20" s="212" t="s">
        <v>50</v>
      </c>
      <c r="G20" s="251" t="s">
        <v>341</v>
      </c>
      <c r="H20" s="251"/>
    </row>
    <row r="21" spans="1:9" ht="20.100000000000001" customHeight="1" x14ac:dyDescent="0.2">
      <c r="A21" s="249"/>
      <c r="B21" s="116" t="s">
        <v>242</v>
      </c>
      <c r="C21" s="241"/>
      <c r="D21" s="252" t="s">
        <v>473</v>
      </c>
      <c r="G21" s="253" t="s">
        <v>17</v>
      </c>
      <c r="H21" s="253" t="s">
        <v>40</v>
      </c>
      <c r="I21" s="253" t="s">
        <v>41</v>
      </c>
    </row>
    <row r="22" spans="1:9" ht="20.100000000000001" customHeight="1" x14ac:dyDescent="0.2">
      <c r="A22" s="249"/>
      <c r="B22" s="116" t="s">
        <v>238</v>
      </c>
      <c r="C22" s="54"/>
      <c r="D22" s="160"/>
    </row>
    <row r="23" spans="1:9" ht="20.100000000000001" customHeight="1" x14ac:dyDescent="0.2">
      <c r="A23" s="249"/>
      <c r="B23" s="116" t="s">
        <v>239</v>
      </c>
      <c r="C23" s="54"/>
      <c r="D23" s="160"/>
    </row>
    <row r="24" spans="1:9" ht="12.75" customHeight="1" x14ac:dyDescent="0.2">
      <c r="A24" s="249"/>
      <c r="B24" s="208" t="s">
        <v>42</v>
      </c>
    </row>
    <row r="25" spans="1:9" s="160" customFormat="1" ht="12.75" customHeight="1" x14ac:dyDescent="0.2">
      <c r="A25" s="249"/>
      <c r="I25" s="160" t="s">
        <v>16</v>
      </c>
    </row>
    <row r="26" spans="1:9" s="160" customFormat="1" ht="20.100000000000001" customHeight="1" x14ac:dyDescent="0.25">
      <c r="A26" s="249">
        <f>+A20+1</f>
        <v>5</v>
      </c>
      <c r="B26" s="212" t="s">
        <v>51</v>
      </c>
    </row>
    <row r="27" spans="1:9" s="160" customFormat="1" ht="20.100000000000001" customHeight="1" x14ac:dyDescent="0.2">
      <c r="A27" s="249"/>
      <c r="B27" s="116" t="s">
        <v>421</v>
      </c>
      <c r="C27" s="244"/>
    </row>
    <row r="28" spans="1:9" s="160" customFormat="1" ht="20.100000000000001" customHeight="1" x14ac:dyDescent="0.2">
      <c r="A28" s="249"/>
      <c r="B28" s="116" t="s">
        <v>240</v>
      </c>
      <c r="C28" s="244"/>
    </row>
    <row r="29" spans="1:9" s="160" customFormat="1" ht="20.100000000000001" customHeight="1" x14ac:dyDescent="0.2">
      <c r="A29" s="249"/>
      <c r="B29" s="116" t="s">
        <v>422</v>
      </c>
      <c r="C29" s="245"/>
    </row>
    <row r="30" spans="1:9" s="160" customFormat="1" ht="20.100000000000001" customHeight="1" x14ac:dyDescent="0.2">
      <c r="A30" s="249"/>
      <c r="B30" s="116" t="s">
        <v>415</v>
      </c>
      <c r="C30" s="245"/>
    </row>
    <row r="31" spans="1:9" s="160" customFormat="1" ht="12.75" customHeight="1" x14ac:dyDescent="0.2">
      <c r="A31" s="249"/>
      <c r="B31" s="248"/>
      <c r="C31" s="248"/>
      <c r="D31" s="248"/>
    </row>
    <row r="32" spans="1:9" ht="20.100000000000001" customHeight="1" x14ac:dyDescent="0.25">
      <c r="A32" s="249">
        <f>+A26+1</f>
        <v>6</v>
      </c>
      <c r="B32" s="212" t="s">
        <v>232</v>
      </c>
    </row>
    <row r="33" spans="2:4" ht="200.1" customHeight="1" x14ac:dyDescent="0.2">
      <c r="B33" s="516"/>
      <c r="C33" s="517"/>
      <c r="D33" s="518"/>
    </row>
    <row r="34" spans="2:4" ht="12.75" customHeight="1" x14ac:dyDescent="0.2"/>
    <row r="35" spans="2:4" ht="12.75" customHeight="1" x14ac:dyDescent="0.2"/>
    <row r="36" spans="2:4" ht="12.75" customHeight="1" x14ac:dyDescent="0.2"/>
    <row r="37" spans="2:4" ht="12.75" customHeight="1" x14ac:dyDescent="0.2"/>
    <row r="38" spans="2:4" ht="12.75" customHeight="1" x14ac:dyDescent="0.2"/>
    <row r="39" spans="2:4" ht="12.75" customHeight="1" x14ac:dyDescent="0.2"/>
    <row r="40" spans="2:4" ht="12.75" customHeight="1" x14ac:dyDescent="0.2"/>
    <row r="41" spans="2:4" ht="12.75" customHeight="1" x14ac:dyDescent="0.2"/>
    <row r="42" spans="2:4" ht="12.75" customHeight="1" x14ac:dyDescent="0.2"/>
    <row r="43" spans="2:4" ht="12.75" customHeight="1" x14ac:dyDescent="0.2"/>
    <row r="44" spans="2:4" ht="12.75" customHeight="1" x14ac:dyDescent="0.2"/>
    <row r="45" spans="2:4" ht="12.75" customHeight="1" x14ac:dyDescent="0.2"/>
    <row r="46" spans="2:4" ht="12.75" customHeight="1" x14ac:dyDescent="0.2"/>
    <row r="47" spans="2:4" ht="12.75" customHeight="1" x14ac:dyDescent="0.2"/>
    <row r="48" spans="2: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2jTVrxnZIZHP9489IoIy36FgjXISsEQaQyq3LVG5+zds9jZ3lWFJrPmRhyFdAnK00/XwvlZCpvbOKvxANhxjdw==" saltValue="R60ZkGE75sxMRaD1j+b56w==" spinCount="100000" sheet="1" selectLockedCells="1"/>
  <mergeCells count="1">
    <mergeCell ref="B33:D33"/>
  </mergeCells>
  <dataValidations count="8">
    <dataValidation type="whole" allowBlank="1" showInputMessage="1" showErrorMessage="1" error="Enter a value between 0 and 360 degrees. Due south is 180 degrees." prompt="Due south is 180 degrees." sqref="C22" xr:uid="{EC34A549-58A3-46CD-8427-1793517EAB3B}">
      <formula1>0</formula1>
      <formula2>360</formula2>
    </dataValidation>
    <dataValidation type="whole" operator="greaterThanOrEqual" allowBlank="1" showInputMessage="1" showErrorMessage="1" error="Enter a positive whole number only." sqref="C8 C18 C11:C12" xr:uid="{79F7156D-7626-4218-BADC-6544517805F4}">
      <formula1>0</formula1>
    </dataValidation>
    <dataValidation type="decimal" operator="greaterThanOrEqual" allowBlank="1" showInputMessage="1" showErrorMessage="1" error="Enter a positive value only." sqref="C29:C30" xr:uid="{0DAF08E9-4CC2-48B0-A0E0-0C4EA424CDCA}">
      <formula1>0</formula1>
    </dataValidation>
    <dataValidation type="decimal" allowBlank="1" showInputMessage="1" showErrorMessage="1" error="Enter a value between 0 and 1." sqref="C27" xr:uid="{AD32A938-FCD2-4945-9CAD-14B24B7C929B}">
      <formula1>0</formula1>
      <formula2>1</formula2>
    </dataValidation>
    <dataValidation type="decimal" allowBlank="1" showInputMessage="1" showErrorMessage="1" error="Enter a  value between 0 and 1." sqref="C28" xr:uid="{F2CA2FA1-98D6-4FBD-8FCD-35C0D354E15C}">
      <formula1>0</formula1>
      <formula2>1</formula2>
    </dataValidation>
    <dataValidation type="list" allowBlank="1" showInputMessage="1" showErrorMessage="1" sqref="C21" xr:uid="{A8DC0E1D-7A23-47EC-84A6-3A3563475A54}">
      <formula1>$F$21:$I$21</formula1>
    </dataValidation>
    <dataValidation type="whole" allowBlank="1" showInputMessage="1" showErrorMessage="1" error="Enter a value between 0 and 90 degrees. Horizontal is 0 degrees." prompt="Horizontal is 0 degrees." sqref="C23" xr:uid="{7BEC29FF-9D10-4481-A5E9-4B854AAF6710}">
      <formula1>0</formula1>
      <formula2>90</formula2>
    </dataValidation>
    <dataValidation type="decimal" operator="greaterThanOrEqual" allowBlank="1" showInputMessage="1" showErrorMessage="1" error="Enter a positive whole number only." sqref="C13" xr:uid="{AD47934C-8517-4557-8336-83D5A2930747}">
      <formula1>0</formula1>
    </dataValidation>
  </dataValidations>
  <printOptions horizontalCentered="1"/>
  <pageMargins left="0.7" right="0.7" top="0.75" bottom="0.75" header="0.3" footer="0.3"/>
  <pageSetup scale="65"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autoPageBreaks="0"/>
  </sheetPr>
  <dimension ref="A1:H100"/>
  <sheetViews>
    <sheetView showGridLines="0" zoomScale="85" zoomScaleNormal="85" workbookViewId="0">
      <pane ySplit="1" topLeftCell="A2" activePane="bottomLeft" state="frozen"/>
      <selection activeCell="A2" sqref="A2"/>
      <selection pane="bottomLeft" activeCell="C23" sqref="C23"/>
    </sheetView>
  </sheetViews>
  <sheetFormatPr defaultColWidth="0" defaultRowHeight="12.75" customHeight="1" zeroHeight="1" x14ac:dyDescent="0.2"/>
  <cols>
    <col min="1" max="1" width="3.7109375" style="43" customWidth="1"/>
    <col min="2" max="2" width="61.42578125" style="5" customWidth="1"/>
    <col min="3" max="3" width="53.140625" style="5" customWidth="1"/>
    <col min="4" max="4" width="17.7109375" style="5" customWidth="1"/>
    <col min="5" max="5" width="3.7109375" style="5" customWidth="1"/>
    <col min="6" max="16384" width="9.140625" style="5" hidden="1"/>
  </cols>
  <sheetData>
    <row r="1" spans="1:7" ht="23.1" customHeight="1" x14ac:dyDescent="0.25">
      <c r="B1" s="88" t="s">
        <v>558</v>
      </c>
      <c r="C1" s="7"/>
      <c r="D1" s="76"/>
      <c r="G1" s="35"/>
    </row>
    <row r="2" spans="1:7" ht="12.75" customHeight="1" x14ac:dyDescent="0.25">
      <c r="A2" s="44" t="s">
        <v>38</v>
      </c>
      <c r="B2" s="114" t="str">
        <f>'X-GenIn'!C7</f>
        <v>PSCo All-Source 2022 Ownership RFP</v>
      </c>
      <c r="D2" s="209">
        <f>130-SUM(B2:C2)</f>
        <v>130</v>
      </c>
    </row>
    <row r="3" spans="1:7" ht="12.75" customHeight="1" x14ac:dyDescent="0.25">
      <c r="A3" s="44"/>
      <c r="B3" s="209">
        <v>60.67</v>
      </c>
      <c r="C3" s="209">
        <v>52.33</v>
      </c>
      <c r="D3" s="209">
        <f>130-SUM(B3:C3)</f>
        <v>17</v>
      </c>
    </row>
    <row r="4" spans="1:7" s="48" customFormat="1" ht="20.100000000000001" customHeight="1" x14ac:dyDescent="0.25">
      <c r="A4" s="109">
        <v>1</v>
      </c>
      <c r="B4" s="13" t="s">
        <v>59</v>
      </c>
    </row>
    <row r="5" spans="1:7" s="48" customFormat="1" ht="20.100000000000001" customHeight="1" x14ac:dyDescent="0.2">
      <c r="A5" s="109"/>
      <c r="B5" s="49" t="s">
        <v>405</v>
      </c>
      <c r="C5" s="188"/>
    </row>
    <row r="6" spans="1:7" s="48" customFormat="1" ht="20.100000000000001" customHeight="1" x14ac:dyDescent="0.2">
      <c r="A6" s="109"/>
      <c r="B6" s="49" t="s">
        <v>243</v>
      </c>
      <c r="C6" s="203"/>
    </row>
    <row r="7" spans="1:7" s="48" customFormat="1" ht="12.75" customHeight="1" x14ac:dyDescent="0.2">
      <c r="A7" s="109"/>
    </row>
    <row r="8" spans="1:7" ht="20.100000000000001" customHeight="1" x14ac:dyDescent="0.25">
      <c r="A8" s="109">
        <f>A4+1</f>
        <v>2</v>
      </c>
      <c r="B8" s="13" t="s">
        <v>58</v>
      </c>
      <c r="C8" s="78"/>
    </row>
    <row r="9" spans="1:7" ht="20.100000000000001" customHeight="1" x14ac:dyDescent="0.2">
      <c r="A9" s="109"/>
      <c r="B9" s="79" t="s">
        <v>582</v>
      </c>
      <c r="C9" s="81"/>
      <c r="D9" s="45"/>
    </row>
    <row r="10" spans="1:7" ht="20.100000000000001" customHeight="1" x14ac:dyDescent="0.2">
      <c r="A10" s="109"/>
      <c r="B10" s="79" t="s">
        <v>244</v>
      </c>
      <c r="C10" s="75"/>
      <c r="D10" s="45"/>
    </row>
    <row r="11" spans="1:7" ht="20.100000000000001" customHeight="1" x14ac:dyDescent="0.2">
      <c r="A11" s="109"/>
      <c r="B11" s="79" t="s">
        <v>249</v>
      </c>
      <c r="C11" s="75"/>
      <c r="D11" s="45"/>
    </row>
    <row r="12" spans="1:7" ht="20.100000000000001" customHeight="1" x14ac:dyDescent="0.2">
      <c r="A12" s="109"/>
      <c r="B12" s="79" t="s">
        <v>250</v>
      </c>
      <c r="C12" s="75"/>
    </row>
    <row r="13" spans="1:7" ht="20.100000000000001" customHeight="1" x14ac:dyDescent="0.2">
      <c r="A13" s="109"/>
      <c r="B13" s="79" t="s">
        <v>251</v>
      </c>
      <c r="C13" s="75"/>
    </row>
    <row r="14" spans="1:7" s="22" customFormat="1" ht="20.100000000000001" customHeight="1" x14ac:dyDescent="0.2">
      <c r="A14" s="109"/>
      <c r="B14" s="40" t="s">
        <v>252</v>
      </c>
      <c r="C14" s="75"/>
    </row>
    <row r="15" spans="1:7" ht="20.100000000000001" customHeight="1" x14ac:dyDescent="0.2">
      <c r="A15" s="109"/>
      <c r="B15" s="40" t="s">
        <v>245</v>
      </c>
      <c r="C15" s="75"/>
    </row>
    <row r="16" spans="1:7" ht="20.100000000000001" customHeight="1" x14ac:dyDescent="0.2">
      <c r="A16" s="109"/>
      <c r="B16" s="40" t="s">
        <v>253</v>
      </c>
      <c r="C16" s="75"/>
    </row>
    <row r="17" spans="1:8" ht="20.100000000000001" customHeight="1" x14ac:dyDescent="0.2">
      <c r="A17" s="109"/>
      <c r="B17" s="40" t="s">
        <v>246</v>
      </c>
      <c r="C17" s="81"/>
    </row>
    <row r="18" spans="1:8" ht="20.100000000000001" customHeight="1" x14ac:dyDescent="0.2">
      <c r="A18" s="109"/>
      <c r="B18" s="40" t="s">
        <v>247</v>
      </c>
      <c r="C18" s="81"/>
    </row>
    <row r="19" spans="1:8" s="283" customFormat="1" ht="12.75" customHeight="1" x14ac:dyDescent="0.25">
      <c r="A19" s="359"/>
      <c r="B19" s="360"/>
      <c r="C19" s="80"/>
      <c r="D19" s="235"/>
      <c r="G19" s="246" t="s">
        <v>516</v>
      </c>
      <c r="H19" s="246"/>
    </row>
    <row r="20" spans="1:8" s="283" customFormat="1" ht="20.100000000000001" customHeight="1" x14ac:dyDescent="0.25">
      <c r="A20" s="238">
        <f>+A8+1</f>
        <v>3</v>
      </c>
      <c r="B20" s="357" t="s">
        <v>512</v>
      </c>
      <c r="C20" s="358"/>
      <c r="D20" s="268" t="s">
        <v>473</v>
      </c>
      <c r="G20" s="269" t="s">
        <v>513</v>
      </c>
      <c r="H20" s="269" t="s">
        <v>514</v>
      </c>
    </row>
    <row r="21" spans="1:8" s="283" customFormat="1" ht="12.75" customHeight="1" x14ac:dyDescent="0.25">
      <c r="A21" s="359"/>
      <c r="B21" s="260" t="s">
        <v>515</v>
      </c>
      <c r="C21" s="80"/>
      <c r="D21" s="235"/>
      <c r="G21" s="5"/>
    </row>
    <row r="22" spans="1:8" s="283" customFormat="1" ht="12.75" customHeight="1" x14ac:dyDescent="0.25">
      <c r="A22" s="359"/>
      <c r="B22" s="360"/>
      <c r="C22" s="80"/>
      <c r="D22" s="235"/>
      <c r="G22" s="246" t="s">
        <v>367</v>
      </c>
      <c r="H22" s="246"/>
    </row>
    <row r="23" spans="1:8" s="283" customFormat="1" ht="20.100000000000001" customHeight="1" x14ac:dyDescent="0.25">
      <c r="A23" s="238">
        <f>+A20+1</f>
        <v>4</v>
      </c>
      <c r="B23" s="357" t="s">
        <v>528</v>
      </c>
      <c r="C23" s="358"/>
      <c r="D23" s="268" t="s">
        <v>473</v>
      </c>
      <c r="G23" s="269" t="s">
        <v>55</v>
      </c>
      <c r="H23" s="269" t="s">
        <v>56</v>
      </c>
    </row>
    <row r="24" spans="1:8" s="283" customFormat="1" ht="12.75" customHeight="1" x14ac:dyDescent="0.25">
      <c r="A24" s="359"/>
      <c r="B24"/>
      <c r="C24" s="80"/>
      <c r="D24" s="235"/>
      <c r="H24" s="246"/>
    </row>
    <row r="25" spans="1:8" ht="20.100000000000001" customHeight="1" x14ac:dyDescent="0.25">
      <c r="A25" s="109">
        <f>+A23+1</f>
        <v>5</v>
      </c>
      <c r="B25" s="13" t="s">
        <v>254</v>
      </c>
    </row>
    <row r="26" spans="1:8" ht="200.1" customHeight="1" x14ac:dyDescent="0.2">
      <c r="B26" s="519"/>
      <c r="C26" s="520"/>
      <c r="D26" s="521"/>
    </row>
    <row r="27" spans="1:8" ht="12.75" customHeight="1" x14ac:dyDescent="0.2"/>
    <row r="28" spans="1:8" ht="12.75" customHeight="1" x14ac:dyDescent="0.2">
      <c r="A28" s="5"/>
    </row>
    <row r="29" spans="1:8" ht="12.75" customHeight="1" x14ac:dyDescent="0.2"/>
    <row r="30" spans="1:8" ht="12.75" customHeight="1" x14ac:dyDescent="0.2"/>
    <row r="31" spans="1:8" ht="12.75" customHeight="1" x14ac:dyDescent="0.2"/>
    <row r="32" spans="1:8" ht="12.75" customHeight="1" x14ac:dyDescent="0.2"/>
    <row r="33" spans="1:1" ht="12.75" customHeight="1" x14ac:dyDescent="0.2"/>
    <row r="34" spans="1:1" ht="12.75" customHeight="1" x14ac:dyDescent="0.2">
      <c r="A34" s="5"/>
    </row>
    <row r="35" spans="1:1" ht="12.75" customHeight="1" x14ac:dyDescent="0.2"/>
    <row r="36" spans="1:1" ht="12.75" customHeight="1" x14ac:dyDescent="0.2"/>
    <row r="37" spans="1:1" ht="12.75" customHeight="1" x14ac:dyDescent="0.2"/>
    <row r="38" spans="1:1" ht="12.75" hidden="1" customHeight="1" x14ac:dyDescent="0.2">
      <c r="A38" s="70" t="s">
        <v>39</v>
      </c>
    </row>
    <row r="39" spans="1:1" ht="12.75" customHeight="1" x14ac:dyDescent="0.2"/>
    <row r="40" spans="1:1" ht="12.75" customHeight="1" x14ac:dyDescent="0.2"/>
    <row r="41" spans="1:1" ht="12.75" customHeight="1" x14ac:dyDescent="0.2"/>
    <row r="42" spans="1:1" ht="12.75" customHeight="1" x14ac:dyDescent="0.2"/>
    <row r="43" spans="1:1" ht="12.75" customHeight="1" x14ac:dyDescent="0.2"/>
    <row r="44" spans="1:1" ht="12.75" customHeight="1" x14ac:dyDescent="0.2"/>
    <row r="45" spans="1:1" ht="12.75" customHeight="1" x14ac:dyDescent="0.2"/>
    <row r="46" spans="1:1" ht="12.75" customHeight="1" x14ac:dyDescent="0.2"/>
    <row r="47" spans="1:1" ht="12.75" customHeight="1" x14ac:dyDescent="0.2"/>
    <row r="48" spans="1:1"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nyDKEGeVdUkAhShNXSm6geFU3P/aeBKbl4XpKsBY3deANrYCrvx8KapZ/DAEtVRKGcvkekqn6DFy886+RhHYvA==" saltValue="WnaOXPtuxsg0h9fsljEH+A==" spinCount="100000" sheet="1" selectLockedCells="1"/>
  <dataConsolidate/>
  <mergeCells count="1">
    <mergeCell ref="B26:D26"/>
  </mergeCells>
  <dataValidations count="4">
    <dataValidation type="decimal" operator="greaterThanOrEqual" allowBlank="1" showInputMessage="1" showErrorMessage="1" error="Enter a positive numeric value only." sqref="C10:C18" xr:uid="{00000000-0002-0000-0600-000002000000}">
      <formula1>0</formula1>
    </dataValidation>
    <dataValidation type="decimal" operator="greaterThanOrEqual" allowBlank="1" showInputMessage="1" showErrorMessage="1" error="Enter a positive value only." sqref="C9" xr:uid="{00000000-0002-0000-0600-000000000000}">
      <formula1>0</formula1>
    </dataValidation>
    <dataValidation type="list" allowBlank="1" showInputMessage="1" showErrorMessage="1" sqref="C20" xr:uid="{86B123A4-91B4-4769-BB14-1C523C9AF8B3}">
      <formula1>$G$20:$I$20</formula1>
    </dataValidation>
    <dataValidation type="list" allowBlank="1" showInputMessage="1" showErrorMessage="1" sqref="C23" xr:uid="{A691D61E-E731-44EB-BBF3-EB1D20F602A0}">
      <formula1>$G$23:$I$23</formula1>
    </dataValidation>
  </dataValidations>
  <printOptions horizontalCentered="1"/>
  <pageMargins left="0.7" right="0.7" top="0.75" bottom="0.75" header="0.3" footer="0.3"/>
  <pageSetup scale="65" fitToWidth="0" fitToHeight="0"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29FB9-0955-473D-B142-2CAC05E2F415}">
  <sheetPr codeName="Sheet22">
    <pageSetUpPr autoPageBreaks="0"/>
  </sheetPr>
  <dimension ref="A1:G103"/>
  <sheetViews>
    <sheetView showGridLines="0" zoomScale="85" zoomScaleNormal="85" zoomScaleSheetLayoutView="85" workbookViewId="0">
      <pane ySplit="1" topLeftCell="A2" activePane="bottomLeft" state="frozen"/>
      <selection activeCell="F2" sqref="F2"/>
      <selection pane="bottomLeft" activeCell="C6" sqref="C6"/>
    </sheetView>
  </sheetViews>
  <sheetFormatPr defaultColWidth="0" defaultRowHeight="0" customHeight="1" zeroHeight="1" x14ac:dyDescent="0.2"/>
  <cols>
    <col min="1" max="1" width="3.7109375" style="402" customWidth="1"/>
    <col min="2" max="2" width="55.7109375" style="5" customWidth="1"/>
    <col min="3" max="3" width="52.140625" style="5" customWidth="1"/>
    <col min="4" max="4" width="24.28515625" style="5" customWidth="1"/>
    <col min="5" max="5" width="3.7109375" style="5" customWidth="1"/>
    <col min="6" max="16384" width="9.140625" style="5" hidden="1"/>
  </cols>
  <sheetData>
    <row r="1" spans="1:7" ht="23.1" customHeight="1" x14ac:dyDescent="0.25">
      <c r="B1" s="88" t="s">
        <v>559</v>
      </c>
      <c r="C1" s="7"/>
      <c r="D1" s="76"/>
      <c r="G1" s="403"/>
    </row>
    <row r="2" spans="1:7" ht="12.75" customHeight="1" x14ac:dyDescent="0.25">
      <c r="A2" s="404" t="s">
        <v>38</v>
      </c>
      <c r="B2" s="115" t="str">
        <f>'X-GenIn'!C7</f>
        <v>PSCo All-Source 2022 Ownership RFP</v>
      </c>
      <c r="C2" s="117"/>
      <c r="D2" s="117"/>
    </row>
    <row r="3" spans="1:7" ht="12.75" customHeight="1" x14ac:dyDescent="0.25">
      <c r="A3" s="404"/>
      <c r="B3" s="387">
        <v>55</v>
      </c>
      <c r="C3" s="387">
        <v>51.43</v>
      </c>
      <c r="D3" s="387">
        <f>130-SUM(B3:C3)</f>
        <v>23.569999999999993</v>
      </c>
    </row>
    <row r="4" spans="1:7" ht="20.100000000000001" customHeight="1" x14ac:dyDescent="0.25">
      <c r="A4" s="249">
        <v>1</v>
      </c>
      <c r="B4" s="212" t="s">
        <v>560</v>
      </c>
    </row>
    <row r="5" spans="1:7" ht="20.100000000000001" customHeight="1" x14ac:dyDescent="0.25">
      <c r="B5" s="393" t="s">
        <v>468</v>
      </c>
      <c r="C5" s="405" t="s">
        <v>556</v>
      </c>
    </row>
    <row r="6" spans="1:7" ht="14.1" customHeight="1" x14ac:dyDescent="0.2">
      <c r="B6" s="406">
        <v>1</v>
      </c>
      <c r="C6" s="400"/>
    </row>
    <row r="7" spans="1:7" ht="14.1" customHeight="1" x14ac:dyDescent="0.2">
      <c r="B7" s="407">
        <f>B6+1</f>
        <v>2</v>
      </c>
      <c r="C7" s="400"/>
    </row>
    <row r="8" spans="1:7" ht="14.1" customHeight="1" x14ac:dyDescent="0.2">
      <c r="B8" s="407">
        <v>3</v>
      </c>
      <c r="C8" s="400"/>
    </row>
    <row r="9" spans="1:7" ht="14.1" customHeight="1" x14ac:dyDescent="0.2">
      <c r="B9" s="407">
        <v>4</v>
      </c>
      <c r="C9" s="400"/>
    </row>
    <row r="10" spans="1:7" ht="14.1" customHeight="1" x14ac:dyDescent="0.2">
      <c r="B10" s="407">
        <v>5</v>
      </c>
      <c r="C10" s="400"/>
    </row>
    <row r="11" spans="1:7" ht="14.1" customHeight="1" x14ac:dyDescent="0.2">
      <c r="B11" s="407">
        <v>6</v>
      </c>
      <c r="C11" s="400"/>
    </row>
    <row r="12" spans="1:7" ht="14.1" customHeight="1" x14ac:dyDescent="0.2">
      <c r="A12" s="110"/>
      <c r="B12" s="407">
        <v>7</v>
      </c>
      <c r="C12" s="400"/>
    </row>
    <row r="13" spans="1:7" ht="14.1" customHeight="1" x14ac:dyDescent="0.2">
      <c r="B13" s="407">
        <v>8</v>
      </c>
      <c r="C13" s="400"/>
    </row>
    <row r="14" spans="1:7" ht="14.1" customHeight="1" x14ac:dyDescent="0.2">
      <c r="B14" s="407">
        <v>9</v>
      </c>
      <c r="C14" s="400"/>
    </row>
    <row r="15" spans="1:7" ht="14.1" customHeight="1" x14ac:dyDescent="0.2">
      <c r="B15" s="407">
        <v>10</v>
      </c>
      <c r="C15" s="400"/>
    </row>
    <row r="16" spans="1:7" ht="14.1" customHeight="1" x14ac:dyDescent="0.2">
      <c r="B16" s="407">
        <v>11</v>
      </c>
      <c r="C16" s="400"/>
    </row>
    <row r="17" spans="1:3" ht="14.1" customHeight="1" x14ac:dyDescent="0.2">
      <c r="B17" s="407">
        <v>12</v>
      </c>
      <c r="C17" s="400"/>
    </row>
    <row r="18" spans="1:3" ht="14.1" customHeight="1" x14ac:dyDescent="0.2">
      <c r="B18" s="407">
        <v>13</v>
      </c>
      <c r="C18" s="400"/>
    </row>
    <row r="19" spans="1:3" ht="14.1" customHeight="1" x14ac:dyDescent="0.2">
      <c r="B19" s="407">
        <v>14</v>
      </c>
      <c r="C19" s="400"/>
    </row>
    <row r="20" spans="1:3" ht="14.1" customHeight="1" x14ac:dyDescent="0.2">
      <c r="B20" s="407">
        <v>15</v>
      </c>
      <c r="C20" s="400"/>
    </row>
    <row r="21" spans="1:3" ht="14.1" customHeight="1" x14ac:dyDescent="0.2">
      <c r="B21" s="407">
        <v>16</v>
      </c>
      <c r="C21" s="400"/>
    </row>
    <row r="22" spans="1:3" ht="14.1" customHeight="1" x14ac:dyDescent="0.2">
      <c r="B22" s="407">
        <v>17</v>
      </c>
      <c r="C22" s="400"/>
    </row>
    <row r="23" spans="1:3" ht="14.1" customHeight="1" x14ac:dyDescent="0.2">
      <c r="B23" s="407">
        <v>18</v>
      </c>
      <c r="C23" s="400"/>
    </row>
    <row r="24" spans="1:3" ht="14.1" customHeight="1" x14ac:dyDescent="0.2">
      <c r="B24" s="407">
        <v>19</v>
      </c>
      <c r="C24" s="400"/>
    </row>
    <row r="25" spans="1:3" ht="14.1" customHeight="1" x14ac:dyDescent="0.2">
      <c r="B25" s="407">
        <v>20</v>
      </c>
      <c r="C25" s="400"/>
    </row>
    <row r="26" spans="1:3" ht="14.1" customHeight="1" x14ac:dyDescent="0.2">
      <c r="B26" s="407">
        <v>21</v>
      </c>
      <c r="C26" s="400"/>
    </row>
    <row r="27" spans="1:3" ht="14.1" customHeight="1" x14ac:dyDescent="0.2">
      <c r="B27" s="407">
        <v>22</v>
      </c>
      <c r="C27" s="400"/>
    </row>
    <row r="28" spans="1:3" ht="14.1" customHeight="1" x14ac:dyDescent="0.2">
      <c r="B28" s="407">
        <v>23</v>
      </c>
      <c r="C28" s="400"/>
    </row>
    <row r="29" spans="1:3" ht="14.1" customHeight="1" x14ac:dyDescent="0.2">
      <c r="A29" s="111"/>
      <c r="B29" s="407">
        <v>24</v>
      </c>
      <c r="C29" s="400"/>
    </row>
    <row r="30" spans="1:3" ht="14.1" customHeight="1" x14ac:dyDescent="0.2">
      <c r="A30" s="111"/>
      <c r="B30" s="407">
        <v>25</v>
      </c>
      <c r="C30" s="400"/>
    </row>
    <row r="31" spans="1:3" ht="14.1" customHeight="1" x14ac:dyDescent="0.2">
      <c r="A31" s="111"/>
      <c r="B31" s="407">
        <v>26</v>
      </c>
      <c r="C31" s="400"/>
    </row>
    <row r="32" spans="1:3" ht="14.1" customHeight="1" x14ac:dyDescent="0.2">
      <c r="A32" s="111"/>
      <c r="B32" s="407">
        <v>27</v>
      </c>
      <c r="C32" s="400"/>
    </row>
    <row r="33" spans="1:4" ht="14.1" customHeight="1" x14ac:dyDescent="0.2">
      <c r="A33" s="111"/>
      <c r="B33" s="407">
        <v>28</v>
      </c>
      <c r="C33" s="400"/>
    </row>
    <row r="34" spans="1:4" ht="14.1" customHeight="1" x14ac:dyDescent="0.2">
      <c r="A34" s="111"/>
      <c r="B34" s="407">
        <v>29</v>
      </c>
      <c r="C34" s="400"/>
    </row>
    <row r="35" spans="1:4" ht="14.1" customHeight="1" x14ac:dyDescent="0.2">
      <c r="A35" s="111"/>
      <c r="B35" s="407">
        <v>30</v>
      </c>
      <c r="C35" s="400"/>
    </row>
    <row r="36" spans="1:4" ht="14.1" customHeight="1" x14ac:dyDescent="0.2">
      <c r="A36" s="111"/>
      <c r="B36" s="407">
        <v>31</v>
      </c>
      <c r="C36" s="400"/>
    </row>
    <row r="37" spans="1:4" ht="14.1" customHeight="1" x14ac:dyDescent="0.2">
      <c r="A37" s="111"/>
      <c r="B37" s="407">
        <v>32</v>
      </c>
      <c r="C37" s="400"/>
    </row>
    <row r="38" spans="1:4" ht="14.1" customHeight="1" x14ac:dyDescent="0.2">
      <c r="A38" s="111"/>
      <c r="B38" s="407">
        <v>33</v>
      </c>
      <c r="C38" s="400"/>
    </row>
    <row r="39" spans="1:4" ht="14.1" customHeight="1" x14ac:dyDescent="0.2">
      <c r="A39" s="111"/>
      <c r="B39" s="407">
        <v>34</v>
      </c>
      <c r="C39" s="400"/>
    </row>
    <row r="40" spans="1:4" ht="14.1" customHeight="1" x14ac:dyDescent="0.2">
      <c r="A40" s="111"/>
      <c r="B40" s="407">
        <v>35</v>
      </c>
      <c r="C40" s="400"/>
    </row>
    <row r="41" spans="1:4" ht="14.1" customHeight="1" x14ac:dyDescent="0.2">
      <c r="A41" s="111"/>
      <c r="B41" s="407">
        <v>36</v>
      </c>
      <c r="C41" s="400"/>
    </row>
    <row r="42" spans="1:4" ht="14.1" customHeight="1" x14ac:dyDescent="0.2">
      <c r="A42" s="111"/>
      <c r="B42" s="407">
        <v>37</v>
      </c>
      <c r="C42" s="400"/>
    </row>
    <row r="43" spans="1:4" ht="14.1" customHeight="1" x14ac:dyDescent="0.2">
      <c r="A43" s="111"/>
      <c r="B43" s="407">
        <v>38</v>
      </c>
      <c r="C43" s="400"/>
    </row>
    <row r="44" spans="1:4" ht="14.1" customHeight="1" x14ac:dyDescent="0.2">
      <c r="A44" s="111"/>
      <c r="B44" s="407">
        <v>39</v>
      </c>
      <c r="C44" s="400"/>
    </row>
    <row r="45" spans="1:4" ht="14.1" customHeight="1" x14ac:dyDescent="0.2">
      <c r="B45" s="408">
        <v>40</v>
      </c>
      <c r="C45" s="401"/>
    </row>
    <row r="46" spans="1:4" ht="12.75" customHeight="1" x14ac:dyDescent="0.2"/>
    <row r="47" spans="1:4" ht="20.100000000000001" customHeight="1" x14ac:dyDescent="0.25">
      <c r="A47" s="249">
        <f>+A4+1</f>
        <v>2</v>
      </c>
      <c r="B47" s="212" t="s">
        <v>557</v>
      </c>
    </row>
    <row r="48" spans="1:4" ht="200.1" customHeight="1" x14ac:dyDescent="0.2">
      <c r="B48" s="522"/>
      <c r="C48" s="523"/>
      <c r="D48" s="524"/>
    </row>
    <row r="49" spans="1:1" ht="12.75" customHeight="1" x14ac:dyDescent="0.2"/>
    <row r="50" spans="1:1" ht="12.75" customHeight="1" x14ac:dyDescent="0.2">
      <c r="A50" s="111"/>
    </row>
    <row r="51" spans="1:1" ht="12.75" customHeight="1" x14ac:dyDescent="0.2"/>
    <row r="52" spans="1:1" ht="12.75" customHeight="1" x14ac:dyDescent="0.2"/>
    <row r="53" spans="1:1" ht="12.75" customHeight="1" x14ac:dyDescent="0.2"/>
    <row r="54" spans="1:1" ht="12.75" customHeight="1" x14ac:dyDescent="0.2"/>
    <row r="55" spans="1:1" ht="12.75" customHeight="1" x14ac:dyDescent="0.2"/>
    <row r="56" spans="1:1" ht="12.75" customHeight="1" x14ac:dyDescent="0.2"/>
    <row r="57" spans="1:1" ht="12.75" customHeight="1" x14ac:dyDescent="0.2"/>
    <row r="58" spans="1:1" ht="12.75" customHeight="1" x14ac:dyDescent="0.2"/>
    <row r="59" spans="1:1" ht="12.75" customHeight="1" x14ac:dyDescent="0.2"/>
    <row r="60" spans="1:1" ht="12.75" customHeight="1" x14ac:dyDescent="0.2">
      <c r="A60" s="110"/>
    </row>
    <row r="61" spans="1:1" ht="12.75" customHeight="1" x14ac:dyDescent="0.2"/>
    <row r="62" spans="1:1" ht="12.75" customHeight="1" x14ac:dyDescent="0.2"/>
    <row r="63" spans="1:1" ht="12.75" customHeight="1" x14ac:dyDescent="0.2"/>
    <row r="64" spans="1:1" ht="12.75" customHeight="1" x14ac:dyDescent="0.2"/>
    <row r="65" spans="2:7" ht="12.75" customHeight="1" x14ac:dyDescent="0.2"/>
    <row r="66" spans="2:7" ht="12.75" customHeight="1" x14ac:dyDescent="0.2"/>
    <row r="67" spans="2:7" ht="12.75" customHeight="1" x14ac:dyDescent="0.2"/>
    <row r="68" spans="2:7" s="402" customFormat="1" ht="12.75" customHeight="1" x14ac:dyDescent="0.2">
      <c r="B68" s="5"/>
      <c r="C68" s="5"/>
      <c r="D68" s="5"/>
      <c r="E68" s="5"/>
      <c r="F68" s="5"/>
      <c r="G68" s="5"/>
    </row>
    <row r="69" spans="2:7" s="402" customFormat="1" ht="12.75" customHeight="1" x14ac:dyDescent="0.2">
      <c r="B69" s="5"/>
      <c r="C69" s="5"/>
      <c r="D69" s="5"/>
      <c r="E69" s="5"/>
      <c r="F69" s="5"/>
      <c r="G69" s="5"/>
    </row>
    <row r="70" spans="2:7" s="402" customFormat="1" ht="12.75" customHeight="1" x14ac:dyDescent="0.2">
      <c r="B70" s="5"/>
      <c r="C70" s="5"/>
      <c r="D70" s="5"/>
      <c r="E70" s="5"/>
      <c r="F70" s="5"/>
      <c r="G70" s="5"/>
    </row>
    <row r="71" spans="2:7" s="402" customFormat="1" ht="12.75" customHeight="1" x14ac:dyDescent="0.2">
      <c r="B71" s="5"/>
      <c r="C71" s="5"/>
      <c r="D71" s="5"/>
      <c r="E71" s="5"/>
      <c r="F71" s="5"/>
      <c r="G71" s="5"/>
    </row>
    <row r="72" spans="2:7" s="402" customFormat="1" ht="12.75" customHeight="1" x14ac:dyDescent="0.2">
      <c r="B72" s="5"/>
      <c r="C72" s="5"/>
      <c r="D72" s="5"/>
      <c r="E72" s="5"/>
      <c r="F72" s="5"/>
      <c r="G72" s="5"/>
    </row>
    <row r="73" spans="2:7" s="402" customFormat="1" ht="12.75" customHeight="1" x14ac:dyDescent="0.2">
      <c r="B73" s="5"/>
      <c r="C73" s="5"/>
      <c r="D73" s="5"/>
      <c r="E73" s="5"/>
      <c r="F73" s="5"/>
      <c r="G73" s="5"/>
    </row>
    <row r="74" spans="2:7" s="402" customFormat="1" ht="12.75" customHeight="1" x14ac:dyDescent="0.2">
      <c r="B74" s="5"/>
      <c r="C74" s="5"/>
      <c r="D74" s="5"/>
      <c r="E74" s="5"/>
      <c r="F74" s="5"/>
      <c r="G74" s="5"/>
    </row>
    <row r="75" spans="2:7" s="402" customFormat="1" ht="12.75" customHeight="1" x14ac:dyDescent="0.2">
      <c r="B75" s="5"/>
      <c r="C75" s="5"/>
      <c r="D75" s="5"/>
      <c r="E75" s="5"/>
      <c r="F75" s="5"/>
      <c r="G75" s="5"/>
    </row>
    <row r="76" spans="2:7" s="402" customFormat="1" ht="12.75" customHeight="1" x14ac:dyDescent="0.2">
      <c r="B76" s="5"/>
      <c r="C76" s="5"/>
      <c r="D76" s="5"/>
      <c r="E76" s="5"/>
      <c r="F76" s="5"/>
      <c r="G76" s="5"/>
    </row>
    <row r="77" spans="2:7" s="402" customFormat="1" ht="12.75" customHeight="1" x14ac:dyDescent="0.2">
      <c r="B77" s="5"/>
      <c r="C77" s="5"/>
      <c r="D77" s="5"/>
      <c r="E77" s="5"/>
      <c r="F77" s="5"/>
      <c r="G77" s="5"/>
    </row>
    <row r="78" spans="2:7" s="402" customFormat="1" ht="12.75" customHeight="1" x14ac:dyDescent="0.2">
      <c r="B78" s="5"/>
      <c r="C78" s="5"/>
      <c r="D78" s="5"/>
      <c r="E78" s="5"/>
      <c r="F78" s="5"/>
      <c r="G78" s="5"/>
    </row>
    <row r="79" spans="2:7" s="402" customFormat="1" ht="12.75" customHeight="1" x14ac:dyDescent="0.2">
      <c r="B79" s="5"/>
      <c r="C79" s="5"/>
      <c r="D79" s="5"/>
      <c r="E79" s="5"/>
      <c r="F79" s="5"/>
      <c r="G79" s="5"/>
    </row>
    <row r="80" spans="2:7" s="402" customFormat="1" ht="12.75" customHeight="1" x14ac:dyDescent="0.2">
      <c r="B80" s="5"/>
      <c r="C80" s="5"/>
      <c r="D80" s="5"/>
      <c r="E80" s="5"/>
      <c r="F80" s="5"/>
      <c r="G80" s="5"/>
    </row>
    <row r="81" spans="2:7" s="402" customFormat="1" ht="12.75" customHeight="1" x14ac:dyDescent="0.2">
      <c r="B81" s="5"/>
      <c r="C81" s="5"/>
      <c r="D81" s="5"/>
      <c r="E81" s="5"/>
      <c r="F81" s="5"/>
      <c r="G81" s="5"/>
    </row>
    <row r="82" spans="2:7" s="402" customFormat="1" ht="12.75" customHeight="1" x14ac:dyDescent="0.2">
      <c r="B82" s="5"/>
      <c r="C82" s="5"/>
      <c r="D82" s="5"/>
      <c r="E82" s="5"/>
      <c r="F82" s="5"/>
      <c r="G82" s="5"/>
    </row>
    <row r="83" spans="2:7" s="402" customFormat="1" ht="12.75" customHeight="1" x14ac:dyDescent="0.2">
      <c r="B83" s="5"/>
      <c r="C83" s="5"/>
      <c r="D83" s="5"/>
      <c r="E83" s="5"/>
      <c r="F83" s="5"/>
      <c r="G83" s="5"/>
    </row>
    <row r="84" spans="2:7" s="402" customFormat="1" ht="12.75" customHeight="1" x14ac:dyDescent="0.2">
      <c r="B84" s="5"/>
      <c r="C84" s="5"/>
      <c r="D84" s="5"/>
      <c r="E84" s="5"/>
      <c r="F84" s="5"/>
      <c r="G84" s="5"/>
    </row>
    <row r="85" spans="2:7" s="402" customFormat="1" ht="12.75" customHeight="1" x14ac:dyDescent="0.2">
      <c r="B85" s="5"/>
      <c r="C85" s="5"/>
      <c r="D85" s="5"/>
      <c r="E85" s="5"/>
      <c r="F85" s="5"/>
      <c r="G85" s="5"/>
    </row>
    <row r="86" spans="2:7" s="402" customFormat="1" ht="12.75" customHeight="1" x14ac:dyDescent="0.2">
      <c r="B86" s="5"/>
      <c r="C86" s="5"/>
      <c r="D86" s="5"/>
      <c r="E86" s="5"/>
      <c r="F86" s="5"/>
      <c r="G86" s="5"/>
    </row>
    <row r="87" spans="2:7" s="402" customFormat="1" ht="12.75" customHeight="1" x14ac:dyDescent="0.2">
      <c r="B87" s="5"/>
      <c r="C87" s="5"/>
      <c r="D87" s="5"/>
      <c r="E87" s="5"/>
      <c r="F87" s="5"/>
      <c r="G87" s="5"/>
    </row>
    <row r="88" spans="2:7" s="402" customFormat="1" ht="12.75" customHeight="1" x14ac:dyDescent="0.2">
      <c r="B88" s="5"/>
      <c r="C88" s="5"/>
      <c r="D88" s="5"/>
      <c r="E88" s="5"/>
      <c r="F88" s="5"/>
      <c r="G88" s="5"/>
    </row>
    <row r="89" spans="2:7" s="402" customFormat="1" ht="12.75" customHeight="1" x14ac:dyDescent="0.2">
      <c r="B89" s="5"/>
      <c r="C89" s="5"/>
      <c r="D89" s="5"/>
      <c r="E89" s="5"/>
      <c r="F89" s="5"/>
      <c r="G89" s="5"/>
    </row>
    <row r="90" spans="2:7" s="402" customFormat="1" ht="12.75" customHeight="1" x14ac:dyDescent="0.2">
      <c r="B90" s="5"/>
      <c r="C90" s="5"/>
      <c r="D90" s="5"/>
      <c r="E90" s="5"/>
      <c r="F90" s="5"/>
      <c r="G90" s="5"/>
    </row>
    <row r="91" spans="2:7" s="402" customFormat="1" ht="12.75" customHeight="1" x14ac:dyDescent="0.2">
      <c r="B91" s="5"/>
      <c r="C91" s="5"/>
      <c r="D91" s="5"/>
      <c r="E91" s="5"/>
      <c r="F91" s="5"/>
      <c r="G91" s="5"/>
    </row>
    <row r="92" spans="2:7" s="402" customFormat="1" ht="12.75" customHeight="1" x14ac:dyDescent="0.2">
      <c r="B92" s="5"/>
      <c r="C92" s="5"/>
      <c r="D92" s="5"/>
      <c r="E92" s="5"/>
      <c r="F92" s="5"/>
      <c r="G92" s="5"/>
    </row>
    <row r="93" spans="2:7" s="402" customFormat="1" ht="12.75" customHeight="1" x14ac:dyDescent="0.2">
      <c r="B93" s="5"/>
      <c r="C93" s="5"/>
      <c r="D93" s="5"/>
      <c r="E93" s="5"/>
      <c r="F93" s="5"/>
      <c r="G93" s="5"/>
    </row>
    <row r="94" spans="2:7" s="402" customFormat="1" ht="12.75" customHeight="1" x14ac:dyDescent="0.2">
      <c r="B94" s="5"/>
      <c r="C94" s="5"/>
      <c r="D94" s="5"/>
      <c r="E94" s="5"/>
      <c r="F94" s="5"/>
      <c r="G94" s="5"/>
    </row>
    <row r="95" spans="2:7" s="402" customFormat="1" ht="12.75" customHeight="1" x14ac:dyDescent="0.2">
      <c r="B95" s="5"/>
      <c r="C95" s="5"/>
      <c r="D95" s="5"/>
      <c r="E95" s="5"/>
      <c r="F95" s="5"/>
      <c r="G95" s="5"/>
    </row>
    <row r="96" spans="2:7" s="402" customFormat="1" ht="12.75" customHeight="1" x14ac:dyDescent="0.2">
      <c r="B96" s="5"/>
      <c r="C96" s="5"/>
      <c r="D96" s="5"/>
      <c r="E96" s="5"/>
      <c r="F96" s="5"/>
      <c r="G96" s="5"/>
    </row>
    <row r="97" spans="2:7" s="402" customFormat="1" ht="12.75" customHeight="1" x14ac:dyDescent="0.2">
      <c r="B97" s="5"/>
      <c r="C97" s="5"/>
      <c r="D97" s="5"/>
      <c r="E97" s="5"/>
      <c r="F97" s="5"/>
      <c r="G97" s="5"/>
    </row>
    <row r="98" spans="2:7" s="402" customFormat="1" ht="12.75" customHeight="1" x14ac:dyDescent="0.2">
      <c r="B98" s="5"/>
      <c r="C98" s="5"/>
      <c r="D98" s="5"/>
      <c r="E98" s="5"/>
      <c r="F98" s="5"/>
      <c r="G98" s="5"/>
    </row>
    <row r="99" spans="2:7" s="402" customFormat="1" ht="12.75" customHeight="1" x14ac:dyDescent="0.2">
      <c r="B99" s="5"/>
      <c r="C99" s="5"/>
      <c r="D99" s="5"/>
      <c r="E99" s="5"/>
      <c r="F99" s="5"/>
      <c r="G99" s="5"/>
    </row>
    <row r="100" spans="2:7" s="402" customFormat="1" ht="12.75" customHeight="1" x14ac:dyDescent="0.2">
      <c r="B100" s="5"/>
      <c r="C100" s="5"/>
      <c r="D100" s="5"/>
      <c r="E100" s="5"/>
      <c r="F100" s="5"/>
      <c r="G100" s="5"/>
    </row>
    <row r="101" spans="2:7" s="402" customFormat="1" ht="12.75" customHeight="1" x14ac:dyDescent="0.2">
      <c r="B101" s="5"/>
      <c r="C101" s="5"/>
      <c r="D101" s="5"/>
      <c r="E101" s="5"/>
      <c r="F101" s="5"/>
      <c r="G101" s="5"/>
    </row>
    <row r="102" spans="2:7" s="402" customFormat="1" ht="12.75" customHeight="1" x14ac:dyDescent="0.2">
      <c r="B102" s="5"/>
      <c r="C102" s="5"/>
      <c r="D102" s="5"/>
      <c r="E102" s="5"/>
      <c r="F102" s="5"/>
      <c r="G102" s="5"/>
    </row>
    <row r="103" spans="2:7" s="402" customFormat="1" ht="12.75" customHeight="1" x14ac:dyDescent="0.2">
      <c r="B103" s="5"/>
      <c r="C103" s="5"/>
      <c r="D103" s="5"/>
      <c r="E103" s="5"/>
      <c r="F103" s="5"/>
      <c r="G103" s="5"/>
    </row>
  </sheetData>
  <sheetProtection algorithmName="SHA-512" hashValue="5xXpD+gxwv3BImqMllhEXv/efSDvtwU1v0Vz4L9LKGAUoO05DhPTlvtFEEvA/Q9hHiBQyoFEq9ggxvk5yLxyRQ==" saltValue="oz5VABB5HefVUD8QCZvNEw==" spinCount="100000" sheet="1" selectLockedCells="1"/>
  <dataConsolidate/>
  <mergeCells count="1">
    <mergeCell ref="B48:D48"/>
  </mergeCells>
  <dataValidations count="1">
    <dataValidation type="decimal" allowBlank="1" showInputMessage="1" showErrorMessage="1" error="Enter a value between 0 and 1." sqref="C6:C45" xr:uid="{2957AD5F-1B51-41D9-913D-C7F5BAC2D520}">
      <formula1>0</formula1>
      <formula2>1</formula2>
    </dataValidation>
  </dataValidations>
  <printOptions horizontalCentered="1"/>
  <pageMargins left="0.7" right="0.7" top="0.75" bottom="0.75" header="0.3" footer="0.3"/>
  <pageSetup scale="65" fitToWidth="0" fitToHeight="0"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297E8-7178-4507-A538-E53BA820721C}">
  <sheetPr codeName="Sheet14"/>
  <dimension ref="A1:H100"/>
  <sheetViews>
    <sheetView showGridLines="0" zoomScale="85" zoomScaleNormal="85" zoomScaleSheetLayoutView="40" workbookViewId="0">
      <pane ySplit="1" topLeftCell="A2" activePane="bottomLeft" state="frozen"/>
      <selection sqref="A1:A1048576"/>
      <selection pane="bottomLeft" activeCell="C10" sqref="C10"/>
    </sheetView>
  </sheetViews>
  <sheetFormatPr defaultColWidth="0" defaultRowHeight="12.75" customHeight="1" zeroHeight="1" x14ac:dyDescent="0.2"/>
  <cols>
    <col min="1" max="1" width="3.7109375" style="32" customWidth="1"/>
    <col min="2" max="2" width="61.42578125" style="2" customWidth="1"/>
    <col min="3" max="3" width="53.140625" style="2" customWidth="1"/>
    <col min="4" max="4" width="17.5703125" style="2" customWidth="1"/>
    <col min="5" max="5" width="3.7109375" style="2" customWidth="1"/>
    <col min="6" max="16384" width="9.140625" style="2" hidden="1"/>
  </cols>
  <sheetData>
    <row r="1" spans="1:8" ht="23.1" customHeight="1" x14ac:dyDescent="0.25">
      <c r="B1" s="89" t="s">
        <v>369</v>
      </c>
      <c r="C1" s="12"/>
      <c r="D1" s="12"/>
      <c r="E1" s="33"/>
    </row>
    <row r="2" spans="1:8" s="48" customFormat="1" ht="12.75" customHeight="1" x14ac:dyDescent="0.2">
      <c r="A2" s="37"/>
      <c r="B2" s="114" t="str">
        <f>'X-GenIn'!C7</f>
        <v>PSCo All-Source 2022 Ownership RFP</v>
      </c>
      <c r="C2" s="4"/>
      <c r="D2" s="4"/>
    </row>
    <row r="3" spans="1:8" s="22" customFormat="1" ht="12.75" customHeight="1" x14ac:dyDescent="0.2">
      <c r="A3" s="68"/>
      <c r="B3" s="209">
        <v>60.71</v>
      </c>
      <c r="C3" s="209">
        <v>52.43</v>
      </c>
      <c r="D3" s="209">
        <f>130-SUM(B3:C3)</f>
        <v>16.86</v>
      </c>
    </row>
    <row r="4" spans="1:8" s="48" customFormat="1" ht="20.100000000000001" customHeight="1" x14ac:dyDescent="0.25">
      <c r="A4" s="109">
        <v>1</v>
      </c>
      <c r="B4" s="13" t="s">
        <v>77</v>
      </c>
    </row>
    <row r="5" spans="1:8" s="48" customFormat="1" ht="20.100000000000001" customHeight="1" x14ac:dyDescent="0.2">
      <c r="A5" s="71"/>
      <c r="B5" s="49" t="s">
        <v>406</v>
      </c>
      <c r="C5" s="200"/>
    </row>
    <row r="6" spans="1:8" s="48" customFormat="1" ht="20.100000000000001" customHeight="1" x14ac:dyDescent="0.2">
      <c r="A6" s="71"/>
      <c r="B6" s="49" t="s">
        <v>407</v>
      </c>
      <c r="C6" s="202"/>
    </row>
    <row r="7" spans="1:8" s="48" customFormat="1" ht="20.100000000000001" customHeight="1" x14ac:dyDescent="0.2">
      <c r="A7" s="71"/>
      <c r="B7" s="49" t="s">
        <v>255</v>
      </c>
      <c r="C7" s="81"/>
      <c r="D7" s="22"/>
    </row>
    <row r="8" spans="1:8" s="48" customFormat="1" ht="20.100000000000001" customHeight="1" x14ac:dyDescent="0.2">
      <c r="A8" s="71"/>
      <c r="B8" s="49" t="s">
        <v>256</v>
      </c>
      <c r="C8" s="81"/>
      <c r="D8" s="22"/>
    </row>
    <row r="9" spans="1:8" s="48" customFormat="1" ht="20.100000000000001" customHeight="1" x14ac:dyDescent="0.2">
      <c r="A9" s="71"/>
      <c r="B9" s="36" t="s">
        <v>398</v>
      </c>
      <c r="C9" s="81"/>
      <c r="D9" s="22"/>
    </row>
    <row r="10" spans="1:8" s="48" customFormat="1" ht="20.100000000000001" customHeight="1" x14ac:dyDescent="0.2">
      <c r="A10" s="71"/>
      <c r="B10" s="36" t="s">
        <v>257</v>
      </c>
      <c r="C10" s="202"/>
      <c r="D10" s="127" t="s">
        <v>473</v>
      </c>
      <c r="G10" s="2" t="s">
        <v>55</v>
      </c>
      <c r="H10" s="46" t="s">
        <v>56</v>
      </c>
    </row>
    <row r="11" spans="1:8" s="48" customFormat="1" ht="12.75" customHeight="1" x14ac:dyDescent="0.2">
      <c r="A11" s="71"/>
      <c r="B11" s="208" t="s">
        <v>260</v>
      </c>
    </row>
    <row r="12" spans="1:8" s="48" customFormat="1" ht="12.75" customHeight="1" x14ac:dyDescent="0.2">
      <c r="A12" s="71"/>
    </row>
    <row r="13" spans="1:8" s="48" customFormat="1" ht="20.100000000000001" customHeight="1" x14ac:dyDescent="0.25">
      <c r="A13" s="109">
        <f>A4+1</f>
        <v>2</v>
      </c>
      <c r="B13" s="13" t="s">
        <v>51</v>
      </c>
    </row>
    <row r="14" spans="1:8" s="48" customFormat="1" ht="20.100000000000001" customHeight="1" x14ac:dyDescent="0.2">
      <c r="A14" s="69"/>
      <c r="B14" s="49" t="s">
        <v>258</v>
      </c>
      <c r="C14" s="81"/>
      <c r="D14" s="22"/>
      <c r="E14" s="22"/>
    </row>
    <row r="15" spans="1:8" s="48" customFormat="1" ht="20.100000000000001" customHeight="1" x14ac:dyDescent="0.2">
      <c r="A15" s="69"/>
      <c r="B15" s="49" t="s">
        <v>419</v>
      </c>
      <c r="C15" s="90"/>
      <c r="D15" s="22"/>
    </row>
    <row r="16" spans="1:8" s="48" customFormat="1" ht="20.100000000000001" customHeight="1" x14ac:dyDescent="0.2">
      <c r="A16" s="71"/>
      <c r="B16" s="36" t="s">
        <v>420</v>
      </c>
      <c r="C16" s="81"/>
      <c r="D16" s="22"/>
    </row>
    <row r="17" spans="1:4" s="48" customFormat="1" ht="12.75" customHeight="1" x14ac:dyDescent="0.2">
      <c r="A17" s="69"/>
      <c r="B17" s="50"/>
      <c r="C17" s="50"/>
      <c r="D17" s="50"/>
    </row>
    <row r="18" spans="1:4" ht="20.100000000000001" customHeight="1" x14ac:dyDescent="0.25">
      <c r="A18" s="109">
        <f>A13+1</f>
        <v>3</v>
      </c>
      <c r="B18" s="13" t="s">
        <v>259</v>
      </c>
    </row>
    <row r="19" spans="1:4" ht="200.1" customHeight="1" x14ac:dyDescent="0.2">
      <c r="B19" s="519"/>
      <c r="C19" s="520"/>
      <c r="D19" s="521"/>
    </row>
    <row r="20" spans="1:4" ht="12.75" customHeight="1" x14ac:dyDescent="0.2"/>
    <row r="21" spans="1:4" ht="12.75" customHeight="1" x14ac:dyDescent="0.2">
      <c r="B21" s="77"/>
    </row>
    <row r="22" spans="1:4" ht="12.75" customHeight="1" x14ac:dyDescent="0.2"/>
    <row r="23" spans="1:4" ht="12.75" customHeight="1" x14ac:dyDescent="0.2"/>
    <row r="24" spans="1:4" ht="12.75" customHeight="1" x14ac:dyDescent="0.2"/>
    <row r="25" spans="1:4" ht="12.75" customHeight="1" x14ac:dyDescent="0.2"/>
    <row r="26" spans="1:4" ht="12.75" customHeight="1" x14ac:dyDescent="0.2"/>
    <row r="27" spans="1:4" ht="12.75" customHeight="1" x14ac:dyDescent="0.2"/>
    <row r="28" spans="1:4" ht="12.75" customHeight="1" x14ac:dyDescent="0.2"/>
    <row r="29" spans="1:4" ht="12.75" customHeight="1" x14ac:dyDescent="0.2"/>
    <row r="30" spans="1:4" ht="12.75" customHeight="1" x14ac:dyDescent="0.2"/>
    <row r="31" spans="1:4" ht="12.75" customHeight="1" x14ac:dyDescent="0.2"/>
    <row r="32" spans="1:4"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N8Uj4W00ojDTgy1+TaQlgB1jxNzc6JufbX0RcK+R6RaOA6gW18O5ZBnwb/kKmzFAOFpv9ZEnL5X9iZAGp5mumA==" saltValue="SSauQlANtW846KZ7MPZB7w==" spinCount="100000" sheet="1" selectLockedCells="1"/>
  <mergeCells count="1">
    <mergeCell ref="B19:D19"/>
  </mergeCells>
  <dataValidations count="3">
    <dataValidation type="decimal" allowBlank="1" showInputMessage="1" showErrorMessage="1" error="Enter a value between 0 and 1." sqref="C15" xr:uid="{82715F51-7423-4C9D-A159-3F76DB41007D}">
      <formula1>0</formula1>
      <formula2>1</formula2>
    </dataValidation>
    <dataValidation type="list" allowBlank="1" showInputMessage="1" showErrorMessage="1" sqref="C10" xr:uid="{52B34B06-551D-402E-BAB2-8D3831136C9E}">
      <formula1>$F$10:$H$10</formula1>
    </dataValidation>
    <dataValidation type="decimal" operator="greaterThanOrEqual" allowBlank="1" showInputMessage="1" showErrorMessage="1" error="Enter a positive value only." sqref="C7:C9 C14 C16" xr:uid="{91A8BADE-396B-4FCD-B2EB-2B93C16D22A0}">
      <formula1>0</formula1>
    </dataValidation>
  </dataValidations>
  <printOptions horizontalCentered="1"/>
  <pageMargins left="0.7" right="0.7" top="0.75" bottom="0.75" header="0.3" footer="0.3"/>
  <pageSetup scale="65" orientation="portrait" r:id="rId1"/>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9638D-83A3-46BE-AF4A-B40D847B8650}">
  <sheetPr codeName="Sheet23"/>
  <dimension ref="A1:H100"/>
  <sheetViews>
    <sheetView showGridLines="0" zoomScale="85" zoomScaleNormal="85" zoomScaleSheetLayoutView="70"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254" customWidth="1"/>
    <col min="2" max="2" width="68" style="233" customWidth="1"/>
    <col min="3" max="3" width="46.5703125" style="233" customWidth="1"/>
    <col min="4" max="4" width="17.5703125" style="233" customWidth="1"/>
    <col min="5" max="5" width="3.7109375" style="233" customWidth="1"/>
    <col min="6" max="16384" width="9.140625" style="233" hidden="1"/>
  </cols>
  <sheetData>
    <row r="1" spans="1:4" ht="23.1" customHeight="1" x14ac:dyDescent="0.25">
      <c r="B1" s="231" t="s">
        <v>370</v>
      </c>
      <c r="C1" s="232"/>
      <c r="D1" s="232"/>
    </row>
    <row r="2" spans="1:4" s="236" customFormat="1" ht="12.75" customHeight="1" x14ac:dyDescent="0.2">
      <c r="A2" s="255"/>
      <c r="B2" s="234" t="str">
        <f>'X-GenIn'!C7</f>
        <v>PSCo All-Source 2022 Ownership RFP</v>
      </c>
      <c r="C2" s="235"/>
      <c r="D2" s="235"/>
    </row>
    <row r="3" spans="1:4" s="236" customFormat="1" ht="12.75" customHeight="1" x14ac:dyDescent="0.2">
      <c r="A3" s="255"/>
      <c r="B3" s="237">
        <v>67.290000000000006</v>
      </c>
      <c r="C3" s="237">
        <f>130-SUM(B3,D3)</f>
        <v>45.849999999999994</v>
      </c>
      <c r="D3" s="237">
        <v>16.86</v>
      </c>
    </row>
    <row r="4" spans="1:4" s="236" customFormat="1" ht="20.100000000000001" customHeight="1" x14ac:dyDescent="0.25">
      <c r="A4" s="238">
        <v>1</v>
      </c>
      <c r="B4" s="239" t="s">
        <v>342</v>
      </c>
    </row>
    <row r="5" spans="1:4" s="236" customFormat="1" ht="20.100000000000001" customHeight="1" x14ac:dyDescent="0.2">
      <c r="A5" s="256"/>
      <c r="B5" s="240" t="s">
        <v>343</v>
      </c>
      <c r="C5" s="81"/>
    </row>
    <row r="6" spans="1:4" s="236" customFormat="1" ht="20.100000000000001" customHeight="1" x14ac:dyDescent="0.2">
      <c r="A6" s="256"/>
      <c r="B6" s="240" t="s">
        <v>344</v>
      </c>
      <c r="C6" s="81"/>
    </row>
    <row r="7" spans="1:4" s="236" customFormat="1" ht="12.75" customHeight="1" x14ac:dyDescent="0.2">
      <c r="A7" s="256"/>
      <c r="B7" s="243" t="s">
        <v>345</v>
      </c>
    </row>
    <row r="8" spans="1:4" s="236" customFormat="1" ht="20.100000000000001" customHeight="1" x14ac:dyDescent="0.2">
      <c r="A8" s="256"/>
      <c r="B8" s="240" t="s">
        <v>346</v>
      </c>
      <c r="C8" s="81"/>
    </row>
    <row r="9" spans="1:4" s="236" customFormat="1" ht="20.100000000000001" customHeight="1" x14ac:dyDescent="0.2">
      <c r="A9" s="238"/>
      <c r="B9" s="240" t="s">
        <v>347</v>
      </c>
      <c r="C9" s="257"/>
    </row>
    <row r="10" spans="1:4" s="236" customFormat="1" ht="20.100000000000001" customHeight="1" x14ac:dyDescent="0.2">
      <c r="A10" s="238"/>
      <c r="B10" s="240" t="s">
        <v>348</v>
      </c>
      <c r="C10" s="257"/>
    </row>
    <row r="11" spans="1:4" s="236" customFormat="1" ht="20.100000000000001" customHeight="1" x14ac:dyDescent="0.2">
      <c r="A11" s="238"/>
      <c r="B11" s="240" t="s">
        <v>349</v>
      </c>
      <c r="C11" s="257"/>
    </row>
    <row r="12" spans="1:4" s="236" customFormat="1" ht="20.100000000000001" customHeight="1" x14ac:dyDescent="0.2">
      <c r="A12" s="256"/>
      <c r="B12" s="240" t="s">
        <v>350</v>
      </c>
      <c r="C12" s="81"/>
    </row>
    <row r="13" spans="1:4" s="236" customFormat="1" ht="20.100000000000001" customHeight="1" x14ac:dyDescent="0.2">
      <c r="A13" s="256"/>
      <c r="B13" s="240" t="s">
        <v>351</v>
      </c>
      <c r="C13" s="258"/>
    </row>
    <row r="14" spans="1:4" s="236" customFormat="1" ht="20.100000000000001" customHeight="1" x14ac:dyDescent="0.2">
      <c r="A14" s="238"/>
      <c r="B14" s="240" t="s">
        <v>352</v>
      </c>
      <c r="C14" s="258"/>
    </row>
    <row r="15" spans="1:4" s="236" customFormat="1" ht="20.100000000000001" customHeight="1" x14ac:dyDescent="0.2">
      <c r="A15" s="238"/>
      <c r="B15" s="240" t="s">
        <v>353</v>
      </c>
      <c r="C15" s="258"/>
    </row>
    <row r="16" spans="1:4" ht="12.75" customHeight="1" x14ac:dyDescent="0.2">
      <c r="A16" s="233"/>
    </row>
    <row r="17" spans="1:3" s="236" customFormat="1" ht="20.100000000000001" customHeight="1" x14ac:dyDescent="0.25">
      <c r="A17" s="238">
        <f>A4+1</f>
        <v>2</v>
      </c>
      <c r="B17" s="239" t="s">
        <v>108</v>
      </c>
    </row>
    <row r="18" spans="1:3" s="236" customFormat="1" ht="20.100000000000001" customHeight="1" x14ac:dyDescent="0.2">
      <c r="A18" s="238"/>
      <c r="B18" s="240" t="s">
        <v>423</v>
      </c>
      <c r="C18" s="259"/>
    </row>
    <row r="19" spans="1:3" s="236" customFormat="1" ht="20.100000000000001" customHeight="1" x14ac:dyDescent="0.2">
      <c r="A19" s="256"/>
      <c r="B19" s="240" t="s">
        <v>354</v>
      </c>
      <c r="C19" s="81"/>
    </row>
    <row r="20" spans="1:3" ht="12.75" customHeight="1" x14ac:dyDescent="0.2">
      <c r="A20" s="233"/>
    </row>
    <row r="21" spans="1:3" s="236" customFormat="1" ht="20.100000000000001" customHeight="1" x14ac:dyDescent="0.25">
      <c r="A21" s="238">
        <f>A17+1</f>
        <v>3</v>
      </c>
      <c r="B21" s="239" t="s">
        <v>355</v>
      </c>
    </row>
    <row r="22" spans="1:3" s="236" customFormat="1" ht="20.100000000000001" customHeight="1" x14ac:dyDescent="0.2">
      <c r="A22" s="238"/>
      <c r="B22" s="240" t="s">
        <v>356</v>
      </c>
      <c r="C22" s="259"/>
    </row>
    <row r="23" spans="1:3" s="236" customFormat="1" ht="20.100000000000001" customHeight="1" x14ac:dyDescent="0.2">
      <c r="A23" s="238"/>
      <c r="B23" s="240" t="s">
        <v>357</v>
      </c>
      <c r="C23" s="259"/>
    </row>
    <row r="24" spans="1:3" s="236" customFormat="1" ht="20.100000000000001" customHeight="1" x14ac:dyDescent="0.2">
      <c r="A24" s="256"/>
      <c r="B24" s="240" t="s">
        <v>358</v>
      </c>
      <c r="C24" s="81"/>
    </row>
    <row r="25" spans="1:3" s="236" customFormat="1" ht="20.100000000000001" customHeight="1" x14ac:dyDescent="0.2">
      <c r="A25" s="256"/>
      <c r="B25" s="240" t="s">
        <v>359</v>
      </c>
      <c r="C25" s="81"/>
    </row>
    <row r="26" spans="1:3" s="236" customFormat="1" ht="20.100000000000001" customHeight="1" x14ac:dyDescent="0.2">
      <c r="A26" s="238"/>
      <c r="B26" s="240" t="s">
        <v>360</v>
      </c>
      <c r="C26" s="81"/>
    </row>
    <row r="27" spans="1:3" s="236" customFormat="1" ht="20.100000000000001" customHeight="1" x14ac:dyDescent="0.2">
      <c r="A27" s="238"/>
      <c r="B27" s="240" t="s">
        <v>361</v>
      </c>
      <c r="C27" s="81"/>
    </row>
    <row r="28" spans="1:3" ht="12.75" customHeight="1" x14ac:dyDescent="0.2">
      <c r="A28" s="233"/>
    </row>
    <row r="29" spans="1:3" s="236" customFormat="1" ht="20.100000000000001" customHeight="1" x14ac:dyDescent="0.25">
      <c r="A29" s="238">
        <f>A21+1</f>
        <v>4</v>
      </c>
      <c r="B29" s="239" t="s">
        <v>362</v>
      </c>
    </row>
    <row r="30" spans="1:3" s="236" customFormat="1" ht="20.100000000000001" customHeight="1" x14ac:dyDescent="0.2">
      <c r="A30" s="238"/>
      <c r="B30" s="240" t="s">
        <v>424</v>
      </c>
      <c r="C30" s="259"/>
    </row>
    <row r="31" spans="1:3" s="236" customFormat="1" ht="20.100000000000001" customHeight="1" x14ac:dyDescent="0.2">
      <c r="A31" s="238"/>
      <c r="B31" s="240" t="s">
        <v>425</v>
      </c>
      <c r="C31" s="259"/>
    </row>
    <row r="32" spans="1:3" s="236" customFormat="1" ht="20.100000000000001" customHeight="1" x14ac:dyDescent="0.2">
      <c r="A32" s="256"/>
      <c r="B32" s="240" t="s">
        <v>426</v>
      </c>
      <c r="C32" s="81"/>
    </row>
    <row r="33" spans="1:3" s="236" customFormat="1" ht="20.100000000000001" customHeight="1" x14ac:dyDescent="0.2">
      <c r="A33" s="256"/>
      <c r="B33" s="240" t="s">
        <v>427</v>
      </c>
      <c r="C33" s="81"/>
    </row>
    <row r="34" spans="1:3" s="236" customFormat="1" ht="12.75" customHeight="1" x14ac:dyDescent="0.2">
      <c r="A34" s="255"/>
      <c r="B34" s="243" t="s">
        <v>363</v>
      </c>
    </row>
    <row r="35" spans="1:3" ht="12.75" customHeight="1" x14ac:dyDescent="0.2">
      <c r="A35" s="233"/>
    </row>
    <row r="36" spans="1:3" s="236" customFormat="1" ht="20.100000000000001" customHeight="1" x14ac:dyDescent="0.25">
      <c r="A36" s="238">
        <f>A29+1</f>
        <v>5</v>
      </c>
      <c r="B36" s="239" t="s">
        <v>364</v>
      </c>
    </row>
    <row r="37" spans="1:3" s="236" customFormat="1" ht="20.100000000000001" customHeight="1" x14ac:dyDescent="0.2">
      <c r="A37" s="256"/>
      <c r="B37" s="240" t="s">
        <v>428</v>
      </c>
      <c r="C37" s="81"/>
    </row>
    <row r="38" spans="1:3" s="236" customFormat="1" ht="20.100000000000001" customHeight="1" x14ac:dyDescent="0.2">
      <c r="A38" s="256"/>
      <c r="B38" s="240" t="s">
        <v>429</v>
      </c>
      <c r="C38" s="81"/>
    </row>
    <row r="39" spans="1:3" s="236" customFormat="1" ht="20.100000000000001" customHeight="1" x14ac:dyDescent="0.2">
      <c r="A39" s="238"/>
      <c r="B39" s="240" t="s">
        <v>430</v>
      </c>
      <c r="C39" s="81"/>
    </row>
    <row r="40" spans="1:3" s="236" customFormat="1" ht="20.100000000000001" customHeight="1" x14ac:dyDescent="0.2">
      <c r="A40" s="238"/>
      <c r="B40" s="240" t="s">
        <v>431</v>
      </c>
      <c r="C40" s="81"/>
    </row>
    <row r="41" spans="1:3" s="236" customFormat="1" ht="20.100000000000001" customHeight="1" x14ac:dyDescent="0.2">
      <c r="A41" s="238"/>
      <c r="B41" s="240" t="s">
        <v>432</v>
      </c>
      <c r="C41" s="259"/>
    </row>
    <row r="42" spans="1:3" s="236" customFormat="1" ht="12.75" customHeight="1" x14ac:dyDescent="0.2">
      <c r="A42" s="255"/>
      <c r="B42" s="243" t="s">
        <v>365</v>
      </c>
    </row>
    <row r="43" spans="1:3" s="236" customFormat="1" ht="12.75" customHeight="1" x14ac:dyDescent="0.2">
      <c r="A43" s="255"/>
      <c r="B43" s="260"/>
    </row>
    <row r="44" spans="1:3" s="236" customFormat="1" ht="20.100000000000001" customHeight="1" x14ac:dyDescent="0.25">
      <c r="A44" s="238">
        <f>A36+1</f>
        <v>6</v>
      </c>
      <c r="B44" s="239" t="s">
        <v>98</v>
      </c>
    </row>
    <row r="45" spans="1:3" s="236" customFormat="1" ht="20.100000000000001" customHeight="1" x14ac:dyDescent="0.2">
      <c r="A45" s="256"/>
      <c r="B45" s="240" t="s">
        <v>433</v>
      </c>
      <c r="C45" s="81"/>
    </row>
    <row r="46" spans="1:3" s="236" customFormat="1" ht="20.100000000000001" customHeight="1" x14ac:dyDescent="0.2">
      <c r="A46" s="256"/>
      <c r="B46" s="240" t="s">
        <v>434</v>
      </c>
      <c r="C46" s="81"/>
    </row>
    <row r="47" spans="1:3" s="236" customFormat="1" ht="12.75" customHeight="1" x14ac:dyDescent="0.2">
      <c r="A47" s="255"/>
      <c r="B47" s="243" t="s">
        <v>366</v>
      </c>
    </row>
    <row r="48" spans="1:3" s="236" customFormat="1" ht="20.100000000000001" customHeight="1" x14ac:dyDescent="0.2">
      <c r="A48" s="238"/>
      <c r="B48" s="240" t="s">
        <v>399</v>
      </c>
      <c r="C48" s="81"/>
    </row>
    <row r="49" spans="1:8" s="236" customFormat="1" ht="12.75" customHeight="1" x14ac:dyDescent="0.2">
      <c r="A49" s="255"/>
      <c r="B49" s="243" t="s">
        <v>261</v>
      </c>
    </row>
    <row r="50" spans="1:8" s="236" customFormat="1" ht="12.75" customHeight="1" x14ac:dyDescent="0.2">
      <c r="A50" s="255"/>
      <c r="B50" s="243"/>
      <c r="G50" s="246" t="s">
        <v>367</v>
      </c>
    </row>
    <row r="51" spans="1:8" ht="20.100000000000001" customHeight="1" x14ac:dyDescent="0.25">
      <c r="A51" s="238">
        <f>A44+1</f>
        <v>7</v>
      </c>
      <c r="B51" s="239" t="s">
        <v>368</v>
      </c>
    </row>
    <row r="52" spans="1:8" ht="99.95" customHeight="1" x14ac:dyDescent="0.2">
      <c r="B52" s="522"/>
      <c r="C52" s="523"/>
      <c r="D52" s="524"/>
    </row>
    <row r="53" spans="1:8" ht="12.75" customHeight="1" x14ac:dyDescent="0.2"/>
    <row r="54" spans="1:8" ht="12.75" customHeight="1" x14ac:dyDescent="0.2">
      <c r="B54" s="261"/>
    </row>
    <row r="55" spans="1:8" ht="12.75" customHeight="1" x14ac:dyDescent="0.2"/>
    <row r="56" spans="1:8" ht="12.75" customHeight="1" x14ac:dyDescent="0.2"/>
    <row r="57" spans="1:8" ht="12.75" customHeight="1" x14ac:dyDescent="0.2"/>
    <row r="58" spans="1:8" ht="12.75" customHeight="1" x14ac:dyDescent="0.2"/>
    <row r="59" spans="1:8" ht="12.75" customHeight="1" x14ac:dyDescent="0.2"/>
    <row r="60" spans="1:8" ht="12.75" customHeight="1" x14ac:dyDescent="0.2"/>
    <row r="61" spans="1:8" ht="12.75" customHeight="1" x14ac:dyDescent="0.2"/>
    <row r="62" spans="1:8" ht="12.75" customHeight="1" x14ac:dyDescent="0.2"/>
    <row r="63" spans="1:8" ht="12.75" customHeight="1" x14ac:dyDescent="0.2">
      <c r="A63" s="262"/>
    </row>
    <row r="64" spans="1:8" s="230" customFormat="1" ht="12.75" customHeight="1" x14ac:dyDescent="0.2">
      <c r="A64" s="254"/>
      <c r="B64" s="233"/>
      <c r="C64" s="233"/>
      <c r="D64" s="233"/>
      <c r="E64" s="233"/>
      <c r="F64" s="233"/>
      <c r="G64" s="233"/>
      <c r="H64" s="233"/>
    </row>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P62NqzjtuPXstFX1yt3typvk7Jy01w6soua7kmUOBwc0kreqf0SjGzMkHswx1IOrUpCQkDYu+RIt1VSHUjsnDg==" saltValue="NLRitGvOlijqFcRdIWssrQ==" spinCount="100000" sheet="1" selectLockedCells="1"/>
  <mergeCells count="1">
    <mergeCell ref="B52:D52"/>
  </mergeCells>
  <dataValidations count="2">
    <dataValidation type="decimal" operator="greaterThanOrEqual" allowBlank="1" showInputMessage="1" showErrorMessage="1" error="Enter a positive value only." sqref="C5:C6 C8 C12 C19 C24:C27 C32:C33 C37:C40 C45:C46 C48" xr:uid="{CF2F29BC-0B20-46C5-9347-C0B3CD8BD33B}">
      <formula1>0</formula1>
    </dataValidation>
    <dataValidation type="decimal" allowBlank="1" showInputMessage="1" showErrorMessage="1" error="Enter a value between 0 and 1." sqref="C9:C11 C30:C31 C18 C22:C23 C41" xr:uid="{19E749A9-89DE-4801-82ED-D0B32A8405B7}">
      <formula1>0</formula1>
      <formula2>1</formula2>
    </dataValidation>
  </dataValidations>
  <printOptions horizontalCentered="1"/>
  <pageMargins left="0.7" right="0.7" top="0.75" bottom="0.75" header="0.3" footer="0.3"/>
  <pageSetup scale="65" orientation="portrait" r:id="rId1"/>
  <headerFooter alignWithMargins="0"/>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6DFB6-ACDD-4829-9DBD-590AA614540F}">
  <sheetPr codeName="Sheet15"/>
  <dimension ref="A1:Z100"/>
  <sheetViews>
    <sheetView showGridLines="0" zoomScale="85" zoomScaleNormal="85" zoomScaleSheetLayoutView="5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32" customWidth="1"/>
    <col min="2" max="2" width="62.140625" style="2" bestFit="1" customWidth="1"/>
    <col min="3" max="3" width="53.140625" style="2" customWidth="1"/>
    <col min="4" max="4" width="16.85546875" style="2" customWidth="1"/>
    <col min="5" max="5" width="3.7109375" style="2" customWidth="1"/>
    <col min="6" max="16384" width="9.140625" style="2" hidden="1"/>
  </cols>
  <sheetData>
    <row r="1" spans="1:26" ht="23.1" customHeight="1" x14ac:dyDescent="0.25">
      <c r="B1" s="89" t="s">
        <v>118</v>
      </c>
      <c r="C1" s="12"/>
      <c r="D1" s="12"/>
      <c r="E1" s="33"/>
    </row>
    <row r="2" spans="1:26" s="48" customFormat="1" ht="12.75" customHeight="1" x14ac:dyDescent="0.2">
      <c r="A2" s="37"/>
      <c r="B2" s="114" t="str">
        <f>'X-GenIn'!C7</f>
        <v>PSCo All-Source 2022 Ownership RFP</v>
      </c>
      <c r="C2" s="4"/>
      <c r="D2" s="4"/>
    </row>
    <row r="3" spans="1:26" s="22" customFormat="1" ht="12.75" customHeight="1" x14ac:dyDescent="0.2">
      <c r="A3" s="68"/>
      <c r="B3" s="209">
        <v>61.43</v>
      </c>
      <c r="C3" s="209">
        <v>52.43</v>
      </c>
      <c r="D3" s="209">
        <f>130-SUM(B3:C3)</f>
        <v>16.14</v>
      </c>
    </row>
    <row r="4" spans="1:26" ht="35.25" customHeight="1" x14ac:dyDescent="0.2">
      <c r="A4" s="2"/>
      <c r="B4" s="494" t="s">
        <v>78</v>
      </c>
      <c r="C4" s="494"/>
      <c r="D4" s="494"/>
      <c r="E4" s="5"/>
      <c r="F4" s="5"/>
      <c r="G4" s="5"/>
      <c r="H4" s="5"/>
      <c r="I4" s="5"/>
      <c r="J4" s="5"/>
      <c r="K4" s="5"/>
      <c r="L4" s="5"/>
      <c r="M4" s="5"/>
      <c r="N4" s="5"/>
      <c r="O4" s="5"/>
      <c r="P4" s="5"/>
      <c r="Q4" s="5"/>
      <c r="R4" s="5"/>
      <c r="S4" s="5"/>
      <c r="T4" s="5"/>
      <c r="U4" s="5"/>
      <c r="V4" s="5"/>
      <c r="W4" s="5"/>
      <c r="X4" s="5"/>
      <c r="Y4" s="5"/>
      <c r="Z4" s="5"/>
    </row>
    <row r="5" spans="1:26" s="48" customFormat="1" ht="20.100000000000001" customHeight="1" x14ac:dyDescent="0.25">
      <c r="A5" s="109">
        <v>1</v>
      </c>
      <c r="B5" s="13" t="s">
        <v>400</v>
      </c>
      <c r="C5" s="81"/>
      <c r="D5" s="22"/>
    </row>
    <row r="6" spans="1:26" s="48" customFormat="1" ht="12.75" customHeight="1" x14ac:dyDescent="0.2">
      <c r="A6" s="37"/>
      <c r="B6" s="208" t="s">
        <v>261</v>
      </c>
    </row>
    <row r="7" spans="1:26" s="48" customFormat="1" ht="12.75" customHeight="1" x14ac:dyDescent="0.25">
      <c r="A7" s="37"/>
      <c r="B7" s="66"/>
      <c r="C7" s="50"/>
      <c r="D7" s="50"/>
    </row>
    <row r="8" spans="1:26" ht="20.100000000000001" customHeight="1" x14ac:dyDescent="0.25">
      <c r="A8" s="109">
        <f>A5+1</f>
        <v>2</v>
      </c>
      <c r="B8" s="13" t="s">
        <v>262</v>
      </c>
    </row>
    <row r="9" spans="1:26" ht="200.1" customHeight="1" x14ac:dyDescent="0.2">
      <c r="B9" s="519"/>
      <c r="C9" s="520"/>
      <c r="D9" s="521"/>
    </row>
    <row r="10" spans="1:26" ht="12.75" customHeight="1" x14ac:dyDescent="0.2"/>
    <row r="11" spans="1:26" ht="12.75" customHeight="1" x14ac:dyDescent="0.2">
      <c r="B11" s="77"/>
    </row>
    <row r="12" spans="1:26" ht="12.75" customHeight="1" x14ac:dyDescent="0.2"/>
    <row r="13" spans="1:26" ht="12.75" customHeight="1" x14ac:dyDescent="0.2"/>
    <row r="14" spans="1:26" ht="12.75" customHeight="1" x14ac:dyDescent="0.2"/>
    <row r="15" spans="1:26" ht="12.75" customHeight="1" x14ac:dyDescent="0.2"/>
    <row r="16" spans="1:26" ht="12.75" customHeight="1" x14ac:dyDescent="0.2"/>
    <row r="17" spans="1:8" ht="12.75" customHeight="1" x14ac:dyDescent="0.2"/>
    <row r="18" spans="1:8" ht="12.75" customHeight="1" x14ac:dyDescent="0.2"/>
    <row r="19" spans="1:8" ht="12.75" customHeight="1" x14ac:dyDescent="0.2"/>
    <row r="20" spans="1:8" ht="12.75" customHeight="1" x14ac:dyDescent="0.2">
      <c r="A20" s="70"/>
    </row>
    <row r="21" spans="1:8" s="32" customFormat="1" ht="12.75" customHeight="1" x14ac:dyDescent="0.2">
      <c r="B21" s="2"/>
      <c r="C21" s="2"/>
      <c r="D21" s="2"/>
      <c r="E21" s="2"/>
      <c r="F21" s="2"/>
      <c r="G21" s="2"/>
      <c r="H21" s="2"/>
    </row>
    <row r="22" spans="1:8" ht="12.75" customHeight="1" x14ac:dyDescent="0.2"/>
    <row r="23" spans="1:8" ht="12.75" customHeight="1" x14ac:dyDescent="0.2"/>
    <row r="24" spans="1:8" ht="12.75" customHeight="1" x14ac:dyDescent="0.2"/>
    <row r="25" spans="1:8" ht="12.75" customHeight="1" x14ac:dyDescent="0.2"/>
    <row r="26" spans="1:8" ht="12.75" customHeight="1" x14ac:dyDescent="0.2"/>
    <row r="27" spans="1:8" ht="12.75" customHeight="1" x14ac:dyDescent="0.2"/>
    <row r="28" spans="1:8" ht="12.75" customHeight="1" x14ac:dyDescent="0.2"/>
    <row r="29" spans="1:8" ht="12.75" customHeight="1" x14ac:dyDescent="0.2"/>
    <row r="30" spans="1:8" ht="12.75" customHeight="1" x14ac:dyDescent="0.2"/>
    <row r="31" spans="1:8" ht="12.75" customHeight="1" x14ac:dyDescent="0.2"/>
    <row r="32" spans="1:8"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sBvJ4WfvEKCLAMSizBTU4V9eos6h/8yeBMmy5LEZIq3j07nOjikc2kFV0LmBnNv4qBt/Y+YsLv8M+n213TF1CQ==" saltValue="oOTPdNPripVsEtsLkxBMSQ==" spinCount="100000" sheet="1" selectLockedCells="1"/>
  <mergeCells count="2">
    <mergeCell ref="B9:D9"/>
    <mergeCell ref="B4:D4"/>
  </mergeCells>
  <dataValidations count="1">
    <dataValidation type="decimal" operator="greaterThanOrEqual" allowBlank="1" showInputMessage="1" showErrorMessage="1" error="Enter a positive value only." sqref="C5" xr:uid="{BA21EA53-75EE-47CC-B77D-CDCEA45CDE4D}">
      <formula1>0</formula1>
    </dataValidation>
  </dataValidations>
  <printOptions horizontalCentered="1"/>
  <pageMargins left="0.7" right="0.7" top="0.75" bottom="0.75" header="0.3" footer="0.3"/>
  <pageSetup scale="65" orientation="portrait" r:id="rId1"/>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05FC-7E36-4077-ABFB-EE67E62DD604}">
  <sheetPr codeName="Sheet24"/>
  <dimension ref="A1:O100"/>
  <sheetViews>
    <sheetView showGridLines="0" zoomScale="85" zoomScaleNormal="85" zoomScaleSheetLayoutView="85" workbookViewId="0">
      <pane ySplit="1" topLeftCell="A2" activePane="bottomLeft" state="frozen"/>
      <selection activeCell="A2" sqref="A2"/>
      <selection pane="bottomLeft" activeCell="C7" sqref="C7:D7"/>
    </sheetView>
  </sheetViews>
  <sheetFormatPr defaultColWidth="0" defaultRowHeight="0" customHeight="1" zeroHeight="1" x14ac:dyDescent="0.2"/>
  <cols>
    <col min="1" max="1" width="3.7109375" style="265" customWidth="1"/>
    <col min="2" max="2" width="14.28515625" style="236" customWidth="1"/>
    <col min="3" max="3" width="10" style="332" customWidth="1"/>
    <col min="4" max="14" width="10" style="236" customWidth="1"/>
    <col min="15" max="15" width="3.7109375" style="236" customWidth="1"/>
    <col min="16" max="16384" width="9.140625" style="236" hidden="1"/>
  </cols>
  <sheetData>
    <row r="1" spans="1:15" ht="23.1" customHeight="1" x14ac:dyDescent="0.25">
      <c r="B1" s="231" t="s">
        <v>469</v>
      </c>
      <c r="C1" s="232"/>
      <c r="D1" s="232"/>
      <c r="E1" s="232"/>
      <c r="F1" s="232"/>
      <c r="G1" s="232"/>
      <c r="H1" s="232"/>
      <c r="I1" s="232"/>
      <c r="J1" s="232"/>
      <c r="K1" s="232"/>
      <c r="L1" s="232"/>
      <c r="M1" s="232"/>
      <c r="N1" s="324"/>
      <c r="O1" s="233"/>
    </row>
    <row r="2" spans="1:15" ht="12.75" customHeight="1" x14ac:dyDescent="0.2">
      <c r="B2" s="234" t="str">
        <f>'X-GenIn'!C7</f>
        <v>PSCo All-Source 2022 Ownership RFP</v>
      </c>
      <c r="C2" s="235"/>
      <c r="D2" s="235"/>
      <c r="E2" s="235"/>
      <c r="F2" s="235"/>
      <c r="G2" s="235"/>
      <c r="H2" s="235"/>
      <c r="I2" s="235"/>
      <c r="J2" s="235"/>
      <c r="K2" s="235"/>
      <c r="L2" s="235"/>
      <c r="M2" s="235"/>
      <c r="N2" s="235"/>
    </row>
    <row r="3" spans="1:15" ht="12.75" customHeight="1" x14ac:dyDescent="0.2">
      <c r="B3" s="325"/>
      <c r="C3" s="237"/>
      <c r="D3" s="326"/>
      <c r="E3" s="326"/>
      <c r="F3" s="237"/>
      <c r="G3" s="326"/>
      <c r="H3" s="326"/>
      <c r="I3" s="237"/>
      <c r="J3" s="326"/>
      <c r="K3" s="326"/>
      <c r="L3" s="237"/>
      <c r="M3" s="326"/>
      <c r="N3" s="326"/>
    </row>
    <row r="4" spans="1:15" ht="151.9" customHeight="1" x14ac:dyDescent="0.2">
      <c r="B4" s="503" t="s">
        <v>470</v>
      </c>
      <c r="C4" s="503"/>
      <c r="D4" s="503"/>
      <c r="E4" s="503"/>
      <c r="F4" s="503"/>
      <c r="G4" s="503"/>
      <c r="H4" s="504"/>
      <c r="I4" s="504"/>
      <c r="J4" s="504"/>
      <c r="K4" s="504"/>
      <c r="L4" s="504"/>
      <c r="M4" s="504"/>
      <c r="N4" s="504"/>
    </row>
    <row r="5" spans="1:15" ht="20.100000000000001" customHeight="1" x14ac:dyDescent="0.25">
      <c r="A5" s="238">
        <v>1</v>
      </c>
      <c r="B5" s="286" t="s">
        <v>263</v>
      </c>
      <c r="C5" s="327"/>
      <c r="D5" s="327"/>
      <c r="E5" s="327"/>
    </row>
    <row r="6" spans="1:15" ht="20.100000000000001" customHeight="1" x14ac:dyDescent="0.2">
      <c r="A6" s="238"/>
      <c r="B6" s="328" t="s">
        <v>471</v>
      </c>
      <c r="C6" s="527" t="s">
        <v>15</v>
      </c>
      <c r="D6" s="528"/>
    </row>
    <row r="7" spans="1:15" ht="20.100000000000001" customHeight="1" x14ac:dyDescent="0.2">
      <c r="A7" s="238"/>
      <c r="B7" s="329">
        <f>B8-1</f>
        <v>2018</v>
      </c>
      <c r="C7" s="525"/>
      <c r="D7" s="525"/>
    </row>
    <row r="8" spans="1:15" ht="20.100000000000001" customHeight="1" x14ac:dyDescent="0.2">
      <c r="A8" s="238"/>
      <c r="B8" s="329">
        <f>B9-1</f>
        <v>2019</v>
      </c>
      <c r="C8" s="525"/>
      <c r="D8" s="525"/>
    </row>
    <row r="9" spans="1:15" ht="20.100000000000001" customHeight="1" x14ac:dyDescent="0.2">
      <c r="A9" s="238"/>
      <c r="B9" s="329">
        <f>B10-1</f>
        <v>2020</v>
      </c>
      <c r="C9" s="525"/>
      <c r="D9" s="525"/>
    </row>
    <row r="10" spans="1:15" ht="20.100000000000001" customHeight="1" x14ac:dyDescent="0.2">
      <c r="A10" s="238"/>
      <c r="B10" s="329">
        <f>B11-1</f>
        <v>2021</v>
      </c>
      <c r="C10" s="525"/>
      <c r="D10" s="525"/>
    </row>
    <row r="11" spans="1:15" ht="20.100000000000001" customHeight="1" x14ac:dyDescent="0.2">
      <c r="A11" s="238"/>
      <c r="B11" s="329">
        <v>2022</v>
      </c>
      <c r="C11" s="525"/>
      <c r="D11" s="525"/>
    </row>
    <row r="12" spans="1:15" ht="12.75" customHeight="1" x14ac:dyDescent="0.25">
      <c r="A12" s="238"/>
      <c r="B12" s="330"/>
      <c r="C12" s="330"/>
      <c r="D12" s="330"/>
      <c r="E12" s="330"/>
    </row>
    <row r="13" spans="1:15" ht="20.100000000000001" customHeight="1" x14ac:dyDescent="0.25">
      <c r="A13" s="238">
        <f>+A5+1</f>
        <v>2</v>
      </c>
      <c r="B13" s="239" t="s">
        <v>327</v>
      </c>
      <c r="C13" s="236"/>
    </row>
    <row r="14" spans="1:15" ht="20.100000000000001" customHeight="1" x14ac:dyDescent="0.2">
      <c r="A14" s="238"/>
      <c r="B14" s="230" t="s">
        <v>326</v>
      </c>
      <c r="C14" s="526"/>
      <c r="D14" s="526"/>
    </row>
    <row r="15" spans="1:15" ht="12.75" customHeight="1" x14ac:dyDescent="0.2">
      <c r="A15" s="238"/>
      <c r="C15" s="67"/>
      <c r="D15" s="67"/>
      <c r="E15" s="67"/>
    </row>
    <row r="16" spans="1:15" ht="20.100000000000001" customHeight="1" x14ac:dyDescent="0.25">
      <c r="A16" s="238">
        <f>+A13+1</f>
        <v>3</v>
      </c>
      <c r="B16" s="331" t="s">
        <v>264</v>
      </c>
    </row>
    <row r="17" spans="1:15" ht="14.1" customHeight="1" x14ac:dyDescent="0.25">
      <c r="A17" s="238"/>
      <c r="B17" s="331"/>
      <c r="C17" s="333" t="s">
        <v>1</v>
      </c>
      <c r="D17" s="334" t="s">
        <v>2</v>
      </c>
      <c r="E17" s="334" t="s">
        <v>3</v>
      </c>
      <c r="F17" s="334" t="s">
        <v>4</v>
      </c>
      <c r="G17" s="334" t="s">
        <v>5</v>
      </c>
      <c r="H17" s="334" t="s">
        <v>6</v>
      </c>
      <c r="I17" s="334" t="s">
        <v>7</v>
      </c>
      <c r="J17" s="334" t="s">
        <v>8</v>
      </c>
      <c r="K17" s="334" t="s">
        <v>9</v>
      </c>
      <c r="L17" s="334" t="s">
        <v>10</v>
      </c>
      <c r="M17" s="334" t="s">
        <v>11</v>
      </c>
      <c r="N17" s="335" t="s">
        <v>12</v>
      </c>
    </row>
    <row r="18" spans="1:15" s="233" customFormat="1" ht="14.1" customHeight="1" x14ac:dyDescent="0.2">
      <c r="A18" s="238"/>
      <c r="B18" s="336" t="s">
        <v>43</v>
      </c>
      <c r="C18" s="337"/>
      <c r="D18" s="337"/>
      <c r="E18" s="337"/>
      <c r="F18" s="337"/>
      <c r="G18" s="337"/>
      <c r="H18" s="337"/>
      <c r="I18" s="337"/>
      <c r="J18" s="337"/>
      <c r="K18" s="337"/>
      <c r="L18" s="337"/>
      <c r="M18" s="337"/>
      <c r="N18" s="337"/>
      <c r="O18" s="338"/>
    </row>
    <row r="19" spans="1:15" ht="12.75" customHeight="1" x14ac:dyDescent="0.2">
      <c r="A19" s="238"/>
      <c r="C19" s="339"/>
      <c r="D19" s="340"/>
      <c r="E19" s="340"/>
      <c r="F19" s="340"/>
      <c r="G19" s="340"/>
      <c r="H19" s="340"/>
      <c r="I19" s="340"/>
      <c r="J19" s="340"/>
      <c r="K19" s="340"/>
      <c r="L19" s="340"/>
      <c r="M19" s="340"/>
      <c r="N19" s="340"/>
    </row>
    <row r="20" spans="1:15" ht="20.100000000000001" customHeight="1" x14ac:dyDescent="0.25">
      <c r="A20" s="238">
        <f>+A16+1</f>
        <v>4</v>
      </c>
      <c r="B20" s="331" t="s">
        <v>267</v>
      </c>
    </row>
    <row r="21" spans="1:15" ht="14.1" customHeight="1" x14ac:dyDescent="0.2">
      <c r="A21" s="238"/>
      <c r="B21" s="341" t="s">
        <v>0</v>
      </c>
      <c r="C21" s="333" t="s">
        <v>1</v>
      </c>
      <c r="D21" s="334" t="s">
        <v>2</v>
      </c>
      <c r="E21" s="334" t="s">
        <v>3</v>
      </c>
      <c r="F21" s="334" t="s">
        <v>4</v>
      </c>
      <c r="G21" s="334" t="s">
        <v>5</v>
      </c>
      <c r="H21" s="334" t="s">
        <v>6</v>
      </c>
      <c r="I21" s="334" t="s">
        <v>7</v>
      </c>
      <c r="J21" s="334" t="s">
        <v>8</v>
      </c>
      <c r="K21" s="334" t="s">
        <v>9</v>
      </c>
      <c r="L21" s="334" t="s">
        <v>10</v>
      </c>
      <c r="M21" s="334" t="s">
        <v>11</v>
      </c>
      <c r="N21" s="335" t="s">
        <v>12</v>
      </c>
    </row>
    <row r="22" spans="1:15" ht="14.1" customHeight="1" x14ac:dyDescent="0.2">
      <c r="A22" s="238"/>
      <c r="B22" s="342">
        <v>1</v>
      </c>
      <c r="C22" s="55"/>
      <c r="D22" s="56"/>
      <c r="E22" s="56"/>
      <c r="F22" s="56"/>
      <c r="G22" s="56"/>
      <c r="H22" s="56"/>
      <c r="I22" s="56"/>
      <c r="J22" s="56"/>
      <c r="K22" s="56"/>
      <c r="L22" s="56"/>
      <c r="M22" s="56"/>
      <c r="N22" s="57"/>
    </row>
    <row r="23" spans="1:15" ht="14.1" customHeight="1" x14ac:dyDescent="0.2">
      <c r="A23" s="238"/>
      <c r="B23" s="343">
        <v>2</v>
      </c>
      <c r="C23" s="58"/>
      <c r="D23" s="59"/>
      <c r="E23" s="59"/>
      <c r="F23" s="59"/>
      <c r="G23" s="59"/>
      <c r="H23" s="59"/>
      <c r="I23" s="59"/>
      <c r="J23" s="59"/>
      <c r="K23" s="59"/>
      <c r="L23" s="59"/>
      <c r="M23" s="59"/>
      <c r="N23" s="60"/>
    </row>
    <row r="24" spans="1:15" ht="14.1" customHeight="1" x14ac:dyDescent="0.2">
      <c r="A24" s="238"/>
      <c r="B24" s="343">
        <v>3</v>
      </c>
      <c r="C24" s="58"/>
      <c r="D24" s="59"/>
      <c r="E24" s="59"/>
      <c r="F24" s="59"/>
      <c r="G24" s="59"/>
      <c r="H24" s="59"/>
      <c r="I24" s="59"/>
      <c r="J24" s="59"/>
      <c r="K24" s="59"/>
      <c r="L24" s="59"/>
      <c r="M24" s="59"/>
      <c r="N24" s="60"/>
    </row>
    <row r="25" spans="1:15" ht="14.1" customHeight="1" x14ac:dyDescent="0.2">
      <c r="A25" s="238"/>
      <c r="B25" s="343">
        <v>4</v>
      </c>
      <c r="C25" s="58"/>
      <c r="D25" s="59"/>
      <c r="E25" s="59"/>
      <c r="F25" s="59"/>
      <c r="G25" s="59"/>
      <c r="H25" s="59"/>
      <c r="I25" s="59"/>
      <c r="J25" s="59"/>
      <c r="K25" s="59"/>
      <c r="L25" s="59"/>
      <c r="M25" s="59"/>
      <c r="N25" s="60"/>
    </row>
    <row r="26" spans="1:15" ht="14.1" customHeight="1" x14ac:dyDescent="0.2">
      <c r="A26" s="238"/>
      <c r="B26" s="343">
        <v>5</v>
      </c>
      <c r="C26" s="58"/>
      <c r="D26" s="59"/>
      <c r="E26" s="59"/>
      <c r="F26" s="59"/>
      <c r="G26" s="59"/>
      <c r="H26" s="59"/>
      <c r="I26" s="59"/>
      <c r="J26" s="59"/>
      <c r="K26" s="59"/>
      <c r="L26" s="59"/>
      <c r="M26" s="59"/>
      <c r="N26" s="60"/>
    </row>
    <row r="27" spans="1:15" ht="14.1" customHeight="1" x14ac:dyDescent="0.2">
      <c r="A27" s="238"/>
      <c r="B27" s="343">
        <v>6</v>
      </c>
      <c r="C27" s="58"/>
      <c r="D27" s="59"/>
      <c r="E27" s="59"/>
      <c r="F27" s="59"/>
      <c r="G27" s="59"/>
      <c r="H27" s="59"/>
      <c r="I27" s="59"/>
      <c r="J27" s="59"/>
      <c r="K27" s="59"/>
      <c r="L27" s="59"/>
      <c r="M27" s="59"/>
      <c r="N27" s="60"/>
    </row>
    <row r="28" spans="1:15" ht="14.1" customHeight="1" x14ac:dyDescent="0.2">
      <c r="A28" s="238"/>
      <c r="B28" s="343">
        <v>7</v>
      </c>
      <c r="C28" s="58"/>
      <c r="D28" s="59"/>
      <c r="E28" s="59"/>
      <c r="F28" s="59"/>
      <c r="G28" s="59"/>
      <c r="H28" s="59"/>
      <c r="I28" s="59"/>
      <c r="J28" s="59"/>
      <c r="K28" s="59"/>
      <c r="L28" s="59"/>
      <c r="M28" s="59"/>
      <c r="N28" s="60"/>
    </row>
    <row r="29" spans="1:15" ht="14.1" customHeight="1" x14ac:dyDescent="0.2">
      <c r="A29" s="238"/>
      <c r="B29" s="343">
        <v>8</v>
      </c>
      <c r="C29" s="58"/>
      <c r="D29" s="59"/>
      <c r="E29" s="59"/>
      <c r="F29" s="59"/>
      <c r="G29" s="59"/>
      <c r="H29" s="59"/>
      <c r="I29" s="59"/>
      <c r="J29" s="59"/>
      <c r="K29" s="59"/>
      <c r="L29" s="59"/>
      <c r="M29" s="59"/>
      <c r="N29" s="60"/>
    </row>
    <row r="30" spans="1:15" ht="14.1" customHeight="1" x14ac:dyDescent="0.2">
      <c r="A30" s="238"/>
      <c r="B30" s="343">
        <v>9</v>
      </c>
      <c r="C30" s="58"/>
      <c r="D30" s="59"/>
      <c r="E30" s="59"/>
      <c r="F30" s="59"/>
      <c r="G30" s="59"/>
      <c r="H30" s="59"/>
      <c r="I30" s="59"/>
      <c r="J30" s="59"/>
      <c r="K30" s="59"/>
      <c r="L30" s="59"/>
      <c r="M30" s="59"/>
      <c r="N30" s="60"/>
    </row>
    <row r="31" spans="1:15" ht="14.1" customHeight="1" x14ac:dyDescent="0.2">
      <c r="A31" s="238"/>
      <c r="B31" s="343">
        <v>10</v>
      </c>
      <c r="C31" s="58"/>
      <c r="D31" s="59"/>
      <c r="E31" s="59"/>
      <c r="F31" s="59"/>
      <c r="G31" s="59"/>
      <c r="H31" s="59"/>
      <c r="I31" s="59"/>
      <c r="J31" s="59"/>
      <c r="K31" s="59"/>
      <c r="L31" s="59"/>
      <c r="M31" s="59"/>
      <c r="N31" s="60"/>
    </row>
    <row r="32" spans="1:15" ht="14.1" customHeight="1" x14ac:dyDescent="0.2">
      <c r="A32" s="238"/>
      <c r="B32" s="343">
        <v>11</v>
      </c>
      <c r="C32" s="58"/>
      <c r="D32" s="59"/>
      <c r="E32" s="59"/>
      <c r="F32" s="61"/>
      <c r="G32" s="59"/>
      <c r="H32" s="59"/>
      <c r="I32" s="59"/>
      <c r="J32" s="59"/>
      <c r="K32" s="59"/>
      <c r="L32" s="59"/>
      <c r="M32" s="59"/>
      <c r="N32" s="60"/>
    </row>
    <row r="33" spans="1:14" ht="14.1" customHeight="1" x14ac:dyDescent="0.2">
      <c r="A33" s="238"/>
      <c r="B33" s="343">
        <v>12</v>
      </c>
      <c r="C33" s="58"/>
      <c r="D33" s="59"/>
      <c r="E33" s="59"/>
      <c r="F33" s="59"/>
      <c r="G33" s="59"/>
      <c r="H33" s="59"/>
      <c r="I33" s="59"/>
      <c r="J33" s="59"/>
      <c r="K33" s="59"/>
      <c r="L33" s="59"/>
      <c r="M33" s="59"/>
      <c r="N33" s="60"/>
    </row>
    <row r="34" spans="1:14" ht="14.1" customHeight="1" x14ac:dyDescent="0.2">
      <c r="A34" s="238"/>
      <c r="B34" s="343">
        <v>13</v>
      </c>
      <c r="C34" s="58"/>
      <c r="D34" s="59"/>
      <c r="E34" s="59"/>
      <c r="F34" s="59"/>
      <c r="G34" s="59"/>
      <c r="H34" s="59"/>
      <c r="I34" s="59"/>
      <c r="J34" s="59"/>
      <c r="K34" s="59"/>
      <c r="L34" s="59"/>
      <c r="M34" s="59"/>
      <c r="N34" s="60"/>
    </row>
    <row r="35" spans="1:14" ht="14.1" customHeight="1" x14ac:dyDescent="0.2">
      <c r="A35" s="238"/>
      <c r="B35" s="343">
        <v>14</v>
      </c>
      <c r="C35" s="58"/>
      <c r="D35" s="59"/>
      <c r="E35" s="59"/>
      <c r="F35" s="59"/>
      <c r="G35" s="59"/>
      <c r="H35" s="59"/>
      <c r="I35" s="59"/>
      <c r="J35" s="59"/>
      <c r="K35" s="59"/>
      <c r="L35" s="59"/>
      <c r="M35" s="59"/>
      <c r="N35" s="60"/>
    </row>
    <row r="36" spans="1:14" ht="14.1" customHeight="1" x14ac:dyDescent="0.2">
      <c r="A36" s="238"/>
      <c r="B36" s="343">
        <v>15</v>
      </c>
      <c r="C36" s="58"/>
      <c r="D36" s="59"/>
      <c r="E36" s="59"/>
      <c r="F36" s="59"/>
      <c r="G36" s="59"/>
      <c r="H36" s="59"/>
      <c r="I36" s="59"/>
      <c r="J36" s="59"/>
      <c r="K36" s="59"/>
      <c r="L36" s="59"/>
      <c r="M36" s="59"/>
      <c r="N36" s="60"/>
    </row>
    <row r="37" spans="1:14" ht="14.1" customHeight="1" x14ac:dyDescent="0.2">
      <c r="A37" s="238"/>
      <c r="B37" s="343">
        <v>16</v>
      </c>
      <c r="C37" s="58"/>
      <c r="D37" s="59"/>
      <c r="E37" s="59"/>
      <c r="F37" s="59"/>
      <c r="G37" s="59"/>
      <c r="H37" s="59"/>
      <c r="I37" s="59"/>
      <c r="J37" s="59"/>
      <c r="K37" s="59"/>
      <c r="L37" s="59"/>
      <c r="M37" s="59"/>
      <c r="N37" s="60"/>
    </row>
    <row r="38" spans="1:14" ht="14.1" customHeight="1" x14ac:dyDescent="0.2">
      <c r="A38" s="238"/>
      <c r="B38" s="343">
        <v>17</v>
      </c>
      <c r="C38" s="58"/>
      <c r="D38" s="59"/>
      <c r="E38" s="59"/>
      <c r="F38" s="59"/>
      <c r="G38" s="59"/>
      <c r="H38" s="59"/>
      <c r="I38" s="59"/>
      <c r="J38" s="59"/>
      <c r="K38" s="59"/>
      <c r="L38" s="59"/>
      <c r="M38" s="59"/>
      <c r="N38" s="60"/>
    </row>
    <row r="39" spans="1:14" ht="14.1" customHeight="1" x14ac:dyDescent="0.2">
      <c r="A39" s="238"/>
      <c r="B39" s="343">
        <v>18</v>
      </c>
      <c r="C39" s="58"/>
      <c r="D39" s="59"/>
      <c r="E39" s="59"/>
      <c r="F39" s="59"/>
      <c r="G39" s="59"/>
      <c r="H39" s="59"/>
      <c r="I39" s="59"/>
      <c r="J39" s="59"/>
      <c r="K39" s="59"/>
      <c r="L39" s="59"/>
      <c r="M39" s="59"/>
      <c r="N39" s="60"/>
    </row>
    <row r="40" spans="1:14" ht="14.1" customHeight="1" x14ac:dyDescent="0.2">
      <c r="A40" s="238"/>
      <c r="B40" s="343">
        <v>19</v>
      </c>
      <c r="C40" s="58"/>
      <c r="D40" s="59"/>
      <c r="E40" s="59"/>
      <c r="F40" s="59"/>
      <c r="G40" s="59"/>
      <c r="H40" s="59"/>
      <c r="I40" s="59"/>
      <c r="J40" s="59"/>
      <c r="K40" s="59"/>
      <c r="L40" s="59"/>
      <c r="M40" s="59"/>
      <c r="N40" s="60"/>
    </row>
    <row r="41" spans="1:14" ht="14.1" customHeight="1" x14ac:dyDescent="0.2">
      <c r="A41" s="238"/>
      <c r="B41" s="343">
        <v>20</v>
      </c>
      <c r="C41" s="58"/>
      <c r="D41" s="59"/>
      <c r="E41" s="59"/>
      <c r="F41" s="59"/>
      <c r="G41" s="59"/>
      <c r="H41" s="59"/>
      <c r="I41" s="59"/>
      <c r="J41" s="59"/>
      <c r="K41" s="59"/>
      <c r="L41" s="59"/>
      <c r="M41" s="59"/>
      <c r="N41" s="60"/>
    </row>
    <row r="42" spans="1:14" ht="14.1" customHeight="1" x14ac:dyDescent="0.2">
      <c r="A42" s="238"/>
      <c r="B42" s="343">
        <v>21</v>
      </c>
      <c r="C42" s="58"/>
      <c r="D42" s="59"/>
      <c r="E42" s="59"/>
      <c r="F42" s="59"/>
      <c r="G42" s="59"/>
      <c r="H42" s="59"/>
      <c r="I42" s="59"/>
      <c r="J42" s="59"/>
      <c r="K42" s="59"/>
      <c r="L42" s="59"/>
      <c r="M42" s="59"/>
      <c r="N42" s="60"/>
    </row>
    <row r="43" spans="1:14" ht="14.1" customHeight="1" x14ac:dyDescent="0.2">
      <c r="A43" s="238"/>
      <c r="B43" s="343">
        <v>22</v>
      </c>
      <c r="C43" s="58"/>
      <c r="D43" s="59"/>
      <c r="E43" s="59"/>
      <c r="F43" s="59"/>
      <c r="G43" s="59"/>
      <c r="H43" s="59"/>
      <c r="I43" s="59"/>
      <c r="J43" s="59"/>
      <c r="K43" s="59"/>
      <c r="L43" s="59"/>
      <c r="M43" s="59"/>
      <c r="N43" s="60"/>
    </row>
    <row r="44" spans="1:14" ht="14.1" customHeight="1" x14ac:dyDescent="0.2">
      <c r="A44" s="238"/>
      <c r="B44" s="343">
        <v>23</v>
      </c>
      <c r="C44" s="58"/>
      <c r="D44" s="59"/>
      <c r="E44" s="59"/>
      <c r="F44" s="59"/>
      <c r="G44" s="59"/>
      <c r="H44" s="59"/>
      <c r="I44" s="59"/>
      <c r="J44" s="59"/>
      <c r="K44" s="59"/>
      <c r="L44" s="59"/>
      <c r="M44" s="59"/>
      <c r="N44" s="60"/>
    </row>
    <row r="45" spans="1:14" ht="14.1" customHeight="1" x14ac:dyDescent="0.2">
      <c r="A45" s="238"/>
      <c r="B45" s="344">
        <v>24</v>
      </c>
      <c r="C45" s="62"/>
      <c r="D45" s="63"/>
      <c r="E45" s="63"/>
      <c r="F45" s="63"/>
      <c r="G45" s="63"/>
      <c r="H45" s="63"/>
      <c r="I45" s="63"/>
      <c r="J45" s="63"/>
      <c r="K45" s="63"/>
      <c r="L45" s="63"/>
      <c r="M45" s="63"/>
      <c r="N45" s="64"/>
    </row>
    <row r="46" spans="1:14" s="233" customFormat="1" ht="14.1" customHeight="1" x14ac:dyDescent="0.2">
      <c r="A46" s="238"/>
      <c r="B46" s="345" t="s">
        <v>44</v>
      </c>
      <c r="C46" s="346">
        <f>SUM(C22:C45)</f>
        <v>0</v>
      </c>
      <c r="D46" s="346">
        <f t="shared" ref="D46:N46" si="0">SUM(D22:D45)</f>
        <v>0</v>
      </c>
      <c r="E46" s="346">
        <f t="shared" si="0"/>
        <v>0</v>
      </c>
      <c r="F46" s="346">
        <f t="shared" si="0"/>
        <v>0</v>
      </c>
      <c r="G46" s="346">
        <f t="shared" si="0"/>
        <v>0</v>
      </c>
      <c r="H46" s="346">
        <f t="shared" si="0"/>
        <v>0</v>
      </c>
      <c r="I46" s="346">
        <f t="shared" si="0"/>
        <v>0</v>
      </c>
      <c r="J46" s="346">
        <f t="shared" si="0"/>
        <v>0</v>
      </c>
      <c r="K46" s="346">
        <f t="shared" si="0"/>
        <v>0</v>
      </c>
      <c r="L46" s="346">
        <f t="shared" si="0"/>
        <v>0</v>
      </c>
      <c r="M46" s="346">
        <f t="shared" si="0"/>
        <v>0</v>
      </c>
      <c r="N46" s="346">
        <f t="shared" si="0"/>
        <v>0</v>
      </c>
    </row>
    <row r="47" spans="1:14" s="233" customFormat="1" ht="14.1" customHeight="1" x14ac:dyDescent="0.2">
      <c r="A47" s="238"/>
      <c r="B47" s="345" t="s">
        <v>45</v>
      </c>
      <c r="C47" s="347" t="str">
        <f>IF(ISERROR(SUM(C22:C45)/SUM($C$22:$N$45)),"",SUM(C22:C45)/SUM($C$22:$N$45))</f>
        <v/>
      </c>
      <c r="D47" s="347" t="str">
        <f t="shared" ref="D47:N47" si="1">IF(ISERROR(SUM(D22:D45)/SUM($C$22:$N$45)),"",SUM(D22:D45)/SUM($C$22:$N$45))</f>
        <v/>
      </c>
      <c r="E47" s="347" t="str">
        <f t="shared" si="1"/>
        <v/>
      </c>
      <c r="F47" s="347" t="str">
        <f t="shared" si="1"/>
        <v/>
      </c>
      <c r="G47" s="347" t="str">
        <f t="shared" si="1"/>
        <v/>
      </c>
      <c r="H47" s="347" t="str">
        <f t="shared" si="1"/>
        <v/>
      </c>
      <c r="I47" s="347" t="str">
        <f t="shared" si="1"/>
        <v/>
      </c>
      <c r="J47" s="347" t="str">
        <f t="shared" si="1"/>
        <v/>
      </c>
      <c r="K47" s="347" t="str">
        <f t="shared" si="1"/>
        <v/>
      </c>
      <c r="L47" s="347" t="str">
        <f t="shared" si="1"/>
        <v/>
      </c>
      <c r="M47" s="347" t="str">
        <f t="shared" si="1"/>
        <v/>
      </c>
      <c r="N47" s="347" t="str">
        <f t="shared" si="1"/>
        <v/>
      </c>
    </row>
    <row r="48" spans="1:14" s="233" customFormat="1" ht="14.1" customHeight="1" x14ac:dyDescent="0.2">
      <c r="A48" s="238"/>
      <c r="B48" s="345" t="s">
        <v>46</v>
      </c>
      <c r="C48" s="204">
        <f>SUM(C46:N46)</f>
        <v>0</v>
      </c>
    </row>
    <row r="49" spans="1:14" ht="12.75" customHeight="1" x14ac:dyDescent="0.2">
      <c r="A49" s="238"/>
    </row>
    <row r="50" spans="1:14" ht="20.100000000000001" customHeight="1" x14ac:dyDescent="0.25">
      <c r="A50" s="238">
        <f>A20+1</f>
        <v>5</v>
      </c>
      <c r="B50" s="239" t="s">
        <v>279</v>
      </c>
    </row>
    <row r="51" spans="1:14" ht="150" customHeight="1" x14ac:dyDescent="0.2">
      <c r="B51" s="516"/>
      <c r="C51" s="517"/>
      <c r="D51" s="517"/>
      <c r="E51" s="517"/>
      <c r="F51" s="517"/>
      <c r="G51" s="517"/>
      <c r="H51" s="517"/>
      <c r="I51" s="517"/>
      <c r="J51" s="517"/>
      <c r="K51" s="517"/>
      <c r="L51" s="517"/>
      <c r="M51" s="517"/>
      <c r="N51" s="518"/>
    </row>
    <row r="52" spans="1:14" ht="12.75" customHeight="1" x14ac:dyDescent="0.2"/>
    <row r="53" spans="1:14" ht="12.75" customHeight="1" x14ac:dyDescent="0.2">
      <c r="A53" s="348"/>
    </row>
    <row r="54" spans="1:14" ht="12.75" customHeight="1" x14ac:dyDescent="0.2"/>
    <row r="55" spans="1:14" ht="12.75" customHeight="1" x14ac:dyDescent="0.2"/>
    <row r="56" spans="1:14" ht="12.75" customHeight="1" x14ac:dyDescent="0.2"/>
    <row r="57" spans="1:14" ht="12.75" customHeight="1" x14ac:dyDescent="0.2"/>
    <row r="58" spans="1:14" ht="12.75" customHeight="1" x14ac:dyDescent="0.2"/>
    <row r="59" spans="1:14" ht="12.75" customHeight="1" x14ac:dyDescent="0.2"/>
    <row r="60" spans="1:14" ht="12.75" customHeight="1" x14ac:dyDescent="0.2"/>
    <row r="61" spans="1:14" ht="12.75" customHeight="1" x14ac:dyDescent="0.2"/>
    <row r="62" spans="1:14" ht="12.75" customHeight="1" x14ac:dyDescent="0.2"/>
    <row r="63" spans="1:14" ht="12.75" customHeight="1" x14ac:dyDescent="0.2"/>
    <row r="64" spans="1:1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zK5xS1FiIn54jsCU+UB+plb9Z21lNFOLdyAVi8nHa26DNBcnCbafyvlql2y3zAp3iOlan6uso6SzqezxaIYSSg==" saltValue="xCnaBFg/kG4G38wF4gbc4A==" spinCount="100000" sheet="1" selectLockedCells="1"/>
  <mergeCells count="9">
    <mergeCell ref="C11:D11"/>
    <mergeCell ref="C14:D14"/>
    <mergeCell ref="B51:N51"/>
    <mergeCell ref="B4:N4"/>
    <mergeCell ref="C6:D6"/>
    <mergeCell ref="C7:D7"/>
    <mergeCell ref="C8:D8"/>
    <mergeCell ref="C9:D9"/>
    <mergeCell ref="C10:D10"/>
  </mergeCells>
  <dataValidations count="1">
    <dataValidation type="decimal" operator="greaterThanOrEqual" allowBlank="1" showInputMessage="1" showErrorMessage="1" error="Enter a positive value only." sqref="C22:N45 C7:C11 C14:C15 C18:N18" xr:uid="{78962A89-5643-4591-9F20-ED3C6FA88DAC}">
      <formula1>0</formula1>
    </dataValidation>
  </dataValidations>
  <printOptions horizontalCentered="1"/>
  <pageMargins left="0.7" right="0.7" top="0.75" bottom="0.75" header="0.3" footer="0.3"/>
  <pageSetup scale="65" orientation="portrait" r:id="rId1"/>
  <headerFooter alignWithMargins="0"/>
  <rowBreaks count="1" manualBreakCount="1">
    <brk id="51" max="14" man="1"/>
  </rowBreaks>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948CA-F28D-4987-BC9A-79C2F72BA08D}">
  <sheetPr codeName="Sheet25"/>
  <dimension ref="A1:I100"/>
  <sheetViews>
    <sheetView showGridLines="0" zoomScale="85" zoomScaleNormal="85" zoomScaleSheetLayoutView="2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230" customWidth="1"/>
    <col min="2" max="2" width="61.140625" style="233" customWidth="1"/>
    <col min="3" max="3" width="50.42578125" style="233" customWidth="1"/>
    <col min="4" max="4" width="20.5703125" style="233" customWidth="1"/>
    <col min="5" max="5" width="3.7109375" style="233" customWidth="1"/>
    <col min="6" max="16384" width="9.140625" style="233" hidden="1"/>
  </cols>
  <sheetData>
    <row r="1" spans="1:4" ht="23.1" customHeight="1" x14ac:dyDescent="0.25">
      <c r="B1" s="231" t="s">
        <v>531</v>
      </c>
      <c r="C1" s="232"/>
      <c r="D1" s="232"/>
    </row>
    <row r="2" spans="1:4" s="236" customFormat="1" ht="12.75" customHeight="1" x14ac:dyDescent="0.2">
      <c r="A2" s="265"/>
      <c r="B2" s="234" t="str">
        <f>'X-GenIn'!C7</f>
        <v>PSCo All-Source 2022 Ownership RFP</v>
      </c>
      <c r="C2" s="235"/>
      <c r="D2" s="235"/>
    </row>
    <row r="3" spans="1:4" s="236" customFormat="1" ht="12.75" customHeight="1" x14ac:dyDescent="0.2">
      <c r="A3" s="265"/>
      <c r="B3" s="237">
        <v>60.43</v>
      </c>
      <c r="C3" s="237">
        <f>130-SUM(B3,D3)</f>
        <v>49.710000000000008</v>
      </c>
      <c r="D3" s="237">
        <v>19.86</v>
      </c>
    </row>
    <row r="4" spans="1:4" s="236" customFormat="1" ht="20.100000000000001" customHeight="1" x14ac:dyDescent="0.25">
      <c r="A4" s="238">
        <v>1</v>
      </c>
      <c r="B4" s="239" t="s">
        <v>374</v>
      </c>
      <c r="D4" s="235"/>
    </row>
    <row r="5" spans="1:4" s="236" customFormat="1" ht="20.100000000000001" customHeight="1" x14ac:dyDescent="0.2">
      <c r="A5" s="238"/>
      <c r="B5" s="240" t="s">
        <v>408</v>
      </c>
      <c r="C5" s="241"/>
      <c r="D5" s="235"/>
    </row>
    <row r="6" spans="1:4" s="236" customFormat="1" ht="20.100000000000001" customHeight="1" x14ac:dyDescent="0.2">
      <c r="A6" s="238"/>
      <c r="B6" s="240" t="s">
        <v>409</v>
      </c>
      <c r="C6" s="242"/>
      <c r="D6" s="235"/>
    </row>
    <row r="7" spans="1:4" s="236" customFormat="1" ht="20.100000000000001" customHeight="1" x14ac:dyDescent="0.2">
      <c r="A7" s="238"/>
      <c r="B7" s="240" t="s">
        <v>375</v>
      </c>
      <c r="C7" s="242"/>
      <c r="D7" s="235"/>
    </row>
    <row r="8" spans="1:4" s="236" customFormat="1" ht="20.100000000000001" customHeight="1" x14ac:dyDescent="0.2">
      <c r="A8" s="238"/>
      <c r="B8" s="240" t="s">
        <v>376</v>
      </c>
      <c r="C8" s="266"/>
      <c r="D8" s="235"/>
    </row>
    <row r="9" spans="1:4" s="236" customFormat="1" ht="12.75" customHeight="1" x14ac:dyDescent="0.2">
      <c r="A9" s="238"/>
      <c r="D9" s="235"/>
    </row>
    <row r="10" spans="1:4" s="236" customFormat="1" ht="20.100000000000001" customHeight="1" x14ac:dyDescent="0.25">
      <c r="A10" s="238">
        <f>+A4+1</f>
        <v>2</v>
      </c>
      <c r="B10" s="239" t="s">
        <v>377</v>
      </c>
      <c r="D10" s="235"/>
    </row>
    <row r="11" spans="1:4" s="236" customFormat="1" ht="20.100000000000001" customHeight="1" x14ac:dyDescent="0.2">
      <c r="A11" s="238"/>
      <c r="B11" s="240" t="s">
        <v>410</v>
      </c>
      <c r="C11" s="241"/>
      <c r="D11" s="235"/>
    </row>
    <row r="12" spans="1:4" s="236" customFormat="1" ht="20.100000000000001" customHeight="1" x14ac:dyDescent="0.2">
      <c r="A12" s="238"/>
      <c r="B12" s="240" t="s">
        <v>411</v>
      </c>
      <c r="C12" s="242"/>
      <c r="D12" s="235"/>
    </row>
    <row r="13" spans="1:4" s="236" customFormat="1" ht="20.100000000000001" customHeight="1" x14ac:dyDescent="0.2">
      <c r="A13" s="238"/>
      <c r="B13" s="240" t="s">
        <v>378</v>
      </c>
      <c r="C13" s="242"/>
      <c r="D13" s="235"/>
    </row>
    <row r="14" spans="1:4" s="236" customFormat="1" ht="20.100000000000001" customHeight="1" x14ac:dyDescent="0.2">
      <c r="A14" s="238"/>
      <c r="B14" s="240" t="s">
        <v>379</v>
      </c>
      <c r="C14" s="266"/>
      <c r="D14" s="235" t="s">
        <v>168</v>
      </c>
    </row>
    <row r="15" spans="1:4" s="236" customFormat="1" ht="20.100000000000001" customHeight="1" x14ac:dyDescent="0.2">
      <c r="A15" s="238"/>
      <c r="B15" s="240" t="s">
        <v>380</v>
      </c>
      <c r="C15" s="266"/>
      <c r="D15" s="235" t="s">
        <v>168</v>
      </c>
    </row>
    <row r="16" spans="1:4" s="236" customFormat="1" ht="12.75" customHeight="1" x14ac:dyDescent="0.2">
      <c r="A16" s="238"/>
      <c r="D16" s="235"/>
    </row>
    <row r="17" spans="1:9" s="236" customFormat="1" ht="20.100000000000001" customHeight="1" x14ac:dyDescent="0.25">
      <c r="A17" s="238">
        <f>+A10+1</f>
        <v>3</v>
      </c>
      <c r="B17" s="239" t="s">
        <v>382</v>
      </c>
      <c r="D17" s="235"/>
    </row>
    <row r="18" spans="1:9" s="236" customFormat="1" ht="20.100000000000001" customHeight="1" x14ac:dyDescent="0.2">
      <c r="A18" s="238"/>
      <c r="B18" s="240" t="s">
        <v>383</v>
      </c>
      <c r="C18" s="266"/>
      <c r="D18" s="235"/>
    </row>
    <row r="19" spans="1:9" s="236" customFormat="1" ht="20.100000000000001" customHeight="1" x14ac:dyDescent="0.2">
      <c r="A19" s="238"/>
      <c r="B19" s="240" t="s">
        <v>384</v>
      </c>
      <c r="C19" s="266"/>
      <c r="D19" s="235"/>
    </row>
    <row r="20" spans="1:9" s="236" customFormat="1" ht="12.75" customHeight="1" x14ac:dyDescent="0.2">
      <c r="A20" s="238"/>
      <c r="B20" s="267"/>
      <c r="C20" s="267"/>
      <c r="D20" s="235"/>
    </row>
    <row r="21" spans="1:9" s="236" customFormat="1" ht="20.100000000000001" customHeight="1" x14ac:dyDescent="0.25">
      <c r="A21" s="238">
        <f>A17+1</f>
        <v>4</v>
      </c>
      <c r="B21" s="239" t="s">
        <v>385</v>
      </c>
      <c r="D21" s="235"/>
    </row>
    <row r="22" spans="1:9" s="236" customFormat="1" ht="20.100000000000001" customHeight="1" x14ac:dyDescent="0.2">
      <c r="A22" s="238"/>
      <c r="B22" s="240" t="s">
        <v>412</v>
      </c>
      <c r="C22" s="241"/>
      <c r="D22" s="235"/>
    </row>
    <row r="23" spans="1:9" s="236" customFormat="1" ht="20.100000000000001" customHeight="1" x14ac:dyDescent="0.2">
      <c r="A23" s="238"/>
      <c r="B23" s="240" t="s">
        <v>413</v>
      </c>
      <c r="C23" s="242"/>
      <c r="D23" s="235"/>
    </row>
    <row r="24" spans="1:9" s="236" customFormat="1" ht="20.100000000000001" customHeight="1" x14ac:dyDescent="0.2">
      <c r="A24" s="238"/>
      <c r="B24" s="240" t="s">
        <v>386</v>
      </c>
      <c r="C24" s="242"/>
      <c r="D24" s="235"/>
    </row>
    <row r="25" spans="1:9" s="236" customFormat="1" ht="20.100000000000001" customHeight="1" x14ac:dyDescent="0.2">
      <c r="A25" s="238"/>
      <c r="B25" s="240" t="s">
        <v>387</v>
      </c>
      <c r="C25" s="266"/>
      <c r="D25" s="235" t="s">
        <v>168</v>
      </c>
      <c r="G25" s="246" t="s">
        <v>388</v>
      </c>
      <c r="H25" s="246"/>
    </row>
    <row r="26" spans="1:9" s="236" customFormat="1" ht="20.100000000000001" customHeight="1" x14ac:dyDescent="0.2">
      <c r="A26" s="238"/>
      <c r="B26" s="240" t="s">
        <v>414</v>
      </c>
      <c r="C26" s="241"/>
      <c r="D26" s="268" t="s">
        <v>473</v>
      </c>
      <c r="G26" s="269" t="s">
        <v>389</v>
      </c>
      <c r="H26" s="269" t="s">
        <v>390</v>
      </c>
      <c r="I26" s="269" t="s">
        <v>391</v>
      </c>
    </row>
    <row r="27" spans="1:9" s="236" customFormat="1" ht="20.100000000000001" customHeight="1" x14ac:dyDescent="0.2">
      <c r="A27" s="238"/>
      <c r="B27" s="240" t="s">
        <v>392</v>
      </c>
      <c r="C27" s="268"/>
      <c r="D27" s="268"/>
      <c r="G27" s="269"/>
      <c r="H27" s="269"/>
      <c r="I27" s="269"/>
    </row>
    <row r="28" spans="1:9" s="236" customFormat="1" ht="20.100000000000001" customHeight="1" x14ac:dyDescent="0.2">
      <c r="A28" s="238"/>
      <c r="B28" s="240" t="s">
        <v>393</v>
      </c>
      <c r="C28" s="266"/>
      <c r="D28" s="268"/>
      <c r="G28" s="269"/>
      <c r="H28" s="269"/>
      <c r="I28" s="269"/>
    </row>
    <row r="29" spans="1:9" s="236" customFormat="1" ht="20.100000000000001" customHeight="1" x14ac:dyDescent="0.2">
      <c r="A29" s="238"/>
      <c r="B29" s="240" t="s">
        <v>394</v>
      </c>
      <c r="C29" s="266"/>
      <c r="D29" s="235"/>
    </row>
    <row r="30" spans="1:9" s="236" customFormat="1" ht="12.75" customHeight="1" x14ac:dyDescent="0.2">
      <c r="A30" s="238"/>
      <c r="I30" s="236" t="s">
        <v>16</v>
      </c>
    </row>
    <row r="31" spans="1:9" s="236" customFormat="1" ht="20.100000000000001" customHeight="1" x14ac:dyDescent="0.25">
      <c r="A31" s="238">
        <f>A21+1</f>
        <v>5</v>
      </c>
      <c r="B31" s="239" t="s">
        <v>51</v>
      </c>
    </row>
    <row r="32" spans="1:9" s="236" customFormat="1" ht="20.100000000000001" customHeight="1" x14ac:dyDescent="0.2">
      <c r="A32" s="238"/>
      <c r="B32" s="240" t="s">
        <v>381</v>
      </c>
      <c r="C32" s="244"/>
      <c r="D32" s="236" t="s">
        <v>168</v>
      </c>
    </row>
    <row r="33" spans="1:9" s="236" customFormat="1" ht="20.100000000000001" customHeight="1" x14ac:dyDescent="0.2">
      <c r="A33" s="238"/>
      <c r="B33" s="240" t="s">
        <v>416</v>
      </c>
      <c r="C33" s="245"/>
    </row>
    <row r="34" spans="1:9" s="236" customFormat="1" ht="20.100000000000001" customHeight="1" x14ac:dyDescent="0.2">
      <c r="A34" s="238"/>
      <c r="B34" s="240" t="s">
        <v>417</v>
      </c>
      <c r="C34" s="244"/>
    </row>
    <row r="35" spans="1:9" s="236" customFormat="1" ht="20.100000000000001" customHeight="1" x14ac:dyDescent="0.2">
      <c r="A35" s="238"/>
      <c r="B35" s="240" t="s">
        <v>395</v>
      </c>
      <c r="C35" s="245"/>
    </row>
    <row r="36" spans="1:9" s="236" customFormat="1" ht="20.100000000000001" customHeight="1" x14ac:dyDescent="0.2">
      <c r="A36" s="238"/>
      <c r="B36" s="240" t="s">
        <v>418</v>
      </c>
      <c r="C36" s="245"/>
    </row>
    <row r="37" spans="1:9" s="236" customFormat="1" ht="12.75" customHeight="1" x14ac:dyDescent="0.2">
      <c r="A37" s="265" t="s">
        <v>38</v>
      </c>
      <c r="B37" s="260"/>
      <c r="D37" s="265"/>
    </row>
    <row r="38" spans="1:9" ht="20.100000000000001" customHeight="1" x14ac:dyDescent="0.25">
      <c r="A38" s="238">
        <f>A31+1</f>
        <v>6</v>
      </c>
      <c r="B38" s="239" t="s">
        <v>396</v>
      </c>
    </row>
    <row r="39" spans="1:9" ht="200.1" customHeight="1" x14ac:dyDescent="0.2">
      <c r="B39" s="516"/>
      <c r="C39" s="517"/>
      <c r="D39" s="518"/>
    </row>
    <row r="40" spans="1:9" ht="12.75" customHeight="1" x14ac:dyDescent="0.2"/>
    <row r="41" spans="1:9" ht="12.75" customHeight="1" x14ac:dyDescent="0.2">
      <c r="B41" s="270" t="s">
        <v>397</v>
      </c>
    </row>
    <row r="42" spans="1:9" ht="12.75" customHeight="1" x14ac:dyDescent="0.2"/>
    <row r="43" spans="1:9" ht="12.75" customHeight="1" x14ac:dyDescent="0.2"/>
    <row r="44" spans="1:9" ht="12.75" customHeight="1" x14ac:dyDescent="0.2"/>
    <row r="45" spans="1:9" s="230" customFormat="1" ht="12.75" customHeight="1" x14ac:dyDescent="0.2">
      <c r="B45" s="233"/>
      <c r="C45" s="233"/>
      <c r="D45" s="233"/>
      <c r="E45" s="233"/>
      <c r="F45" s="233"/>
      <c r="G45" s="233"/>
      <c r="H45" s="233"/>
      <c r="I45" s="233"/>
    </row>
    <row r="46" spans="1:9" s="230" customFormat="1" ht="12.75" customHeight="1" x14ac:dyDescent="0.2">
      <c r="B46" s="233"/>
      <c r="C46" s="233"/>
      <c r="D46" s="233"/>
      <c r="E46" s="233"/>
      <c r="F46" s="233"/>
      <c r="G46" s="233"/>
      <c r="H46" s="233"/>
      <c r="I46" s="233"/>
    </row>
    <row r="47" spans="1:9" s="230" customFormat="1" ht="12.75" customHeight="1" x14ac:dyDescent="0.2">
      <c r="B47" s="233"/>
      <c r="C47" s="233"/>
      <c r="D47" s="233"/>
      <c r="E47" s="233"/>
      <c r="F47" s="233"/>
      <c r="G47" s="233"/>
      <c r="H47" s="233"/>
      <c r="I47" s="233"/>
    </row>
    <row r="48" spans="1:9" s="230" customFormat="1" ht="12.75" customHeight="1" x14ac:dyDescent="0.2">
      <c r="B48" s="233"/>
      <c r="C48" s="233"/>
      <c r="D48" s="233"/>
      <c r="E48" s="233"/>
      <c r="F48" s="233"/>
      <c r="G48" s="233"/>
      <c r="H48" s="233"/>
      <c r="I48" s="233"/>
    </row>
    <row r="49" spans="2:9" s="230" customFormat="1" ht="12.75" customHeight="1" x14ac:dyDescent="0.2">
      <c r="B49" s="233"/>
      <c r="C49" s="233"/>
      <c r="D49" s="233"/>
      <c r="E49" s="233"/>
      <c r="F49" s="233"/>
      <c r="G49" s="233"/>
      <c r="H49" s="233"/>
      <c r="I49" s="233"/>
    </row>
    <row r="50" spans="2:9" s="230" customFormat="1" ht="12.75" customHeight="1" x14ac:dyDescent="0.2">
      <c r="B50" s="233"/>
      <c r="C50" s="233"/>
      <c r="D50" s="233"/>
      <c r="E50" s="233"/>
      <c r="F50" s="233"/>
      <c r="G50" s="233"/>
      <c r="H50" s="233"/>
      <c r="I50" s="233"/>
    </row>
    <row r="51" spans="2:9" s="230" customFormat="1" ht="12.75" customHeight="1" x14ac:dyDescent="0.2">
      <c r="B51" s="233"/>
      <c r="C51" s="233"/>
      <c r="D51" s="233"/>
      <c r="E51" s="233"/>
      <c r="F51" s="233"/>
      <c r="G51" s="233"/>
      <c r="H51" s="233"/>
      <c r="I51" s="233"/>
    </row>
    <row r="52" spans="2:9" s="230" customFormat="1" ht="12.75" customHeight="1" x14ac:dyDescent="0.2">
      <c r="B52" s="233"/>
      <c r="C52" s="233"/>
      <c r="D52" s="233"/>
      <c r="E52" s="233"/>
      <c r="F52" s="233"/>
      <c r="G52" s="233"/>
      <c r="H52" s="233"/>
      <c r="I52" s="233"/>
    </row>
    <row r="53" spans="2:9" s="230" customFormat="1" ht="12.75" customHeight="1" x14ac:dyDescent="0.2">
      <c r="B53" s="233"/>
      <c r="C53" s="233"/>
      <c r="D53" s="233"/>
      <c r="E53" s="233"/>
      <c r="F53" s="233"/>
      <c r="G53" s="233"/>
      <c r="H53" s="233"/>
      <c r="I53" s="233"/>
    </row>
    <row r="54" spans="2:9" s="230" customFormat="1" ht="12.75" customHeight="1" x14ac:dyDescent="0.2">
      <c r="B54" s="233"/>
      <c r="C54" s="233"/>
      <c r="D54" s="233"/>
      <c r="E54" s="233"/>
      <c r="F54" s="233"/>
      <c r="G54" s="233"/>
      <c r="H54" s="233"/>
      <c r="I54" s="233"/>
    </row>
    <row r="55" spans="2:9" s="230" customFormat="1" ht="12.75" customHeight="1" x14ac:dyDescent="0.2">
      <c r="B55" s="233"/>
      <c r="C55" s="233"/>
      <c r="D55" s="233"/>
      <c r="E55" s="233"/>
      <c r="F55" s="233"/>
      <c r="G55" s="233"/>
      <c r="H55" s="233"/>
      <c r="I55" s="233"/>
    </row>
    <row r="56" spans="2:9" s="230" customFormat="1" ht="12.75" customHeight="1" x14ac:dyDescent="0.2">
      <c r="B56" s="233"/>
      <c r="C56" s="233"/>
      <c r="D56" s="233"/>
      <c r="E56" s="233"/>
      <c r="F56" s="233"/>
      <c r="G56" s="233"/>
      <c r="H56" s="233"/>
      <c r="I56" s="233"/>
    </row>
    <row r="57" spans="2:9" s="230" customFormat="1" ht="12.75" customHeight="1" x14ac:dyDescent="0.2">
      <c r="B57" s="233"/>
      <c r="C57" s="233"/>
      <c r="D57" s="233"/>
      <c r="E57" s="233"/>
      <c r="F57" s="233"/>
      <c r="G57" s="233"/>
      <c r="H57" s="233"/>
      <c r="I57" s="233"/>
    </row>
    <row r="58" spans="2:9" s="230" customFormat="1" ht="12.75" customHeight="1" x14ac:dyDescent="0.2">
      <c r="B58" s="233"/>
      <c r="C58" s="233"/>
      <c r="D58" s="233"/>
      <c r="E58" s="233"/>
      <c r="F58" s="233"/>
      <c r="G58" s="233"/>
      <c r="H58" s="233"/>
      <c r="I58" s="233"/>
    </row>
    <row r="59" spans="2:9" s="230" customFormat="1" ht="12.75" customHeight="1" x14ac:dyDescent="0.2">
      <c r="B59" s="233"/>
      <c r="C59" s="233"/>
      <c r="D59" s="233"/>
      <c r="E59" s="233"/>
      <c r="F59" s="233"/>
      <c r="G59" s="233"/>
      <c r="H59" s="233"/>
      <c r="I59" s="233"/>
    </row>
    <row r="60" spans="2:9" s="230" customFormat="1" ht="12.75" customHeight="1" x14ac:dyDescent="0.2">
      <c r="B60" s="233"/>
      <c r="C60" s="233"/>
      <c r="D60" s="233"/>
      <c r="E60" s="233"/>
      <c r="F60" s="233"/>
      <c r="G60" s="233"/>
      <c r="H60" s="233"/>
      <c r="I60" s="233"/>
    </row>
    <row r="61" spans="2:9" s="230" customFormat="1" ht="12.75" customHeight="1" x14ac:dyDescent="0.2">
      <c r="B61" s="233"/>
      <c r="C61" s="233"/>
      <c r="D61" s="233"/>
      <c r="E61" s="233"/>
      <c r="F61" s="233"/>
      <c r="G61" s="233"/>
      <c r="H61" s="233"/>
      <c r="I61" s="233"/>
    </row>
    <row r="62" spans="2:9" s="230" customFormat="1" ht="12.75" customHeight="1" x14ac:dyDescent="0.2">
      <c r="B62" s="233"/>
      <c r="C62" s="233"/>
      <c r="D62" s="233"/>
      <c r="E62" s="233"/>
      <c r="F62" s="233"/>
      <c r="G62" s="233"/>
      <c r="H62" s="233"/>
      <c r="I62" s="233"/>
    </row>
    <row r="63" spans="2:9" s="230" customFormat="1" ht="12.75" customHeight="1" x14ac:dyDescent="0.2">
      <c r="B63" s="233"/>
      <c r="C63" s="233"/>
      <c r="D63" s="233"/>
      <c r="E63" s="233"/>
      <c r="F63" s="233"/>
      <c r="G63" s="233"/>
      <c r="H63" s="233"/>
      <c r="I63" s="233"/>
    </row>
    <row r="64" spans="2:9" s="230" customFormat="1" ht="12.75" customHeight="1" x14ac:dyDescent="0.2">
      <c r="B64" s="233"/>
      <c r="C64" s="233"/>
      <c r="D64" s="233"/>
      <c r="E64" s="233"/>
      <c r="F64" s="233"/>
      <c r="G64" s="233"/>
      <c r="H64" s="233"/>
      <c r="I64" s="233"/>
    </row>
    <row r="65" spans="2:9" s="230" customFormat="1" ht="12.75" customHeight="1" x14ac:dyDescent="0.2">
      <c r="B65" s="233"/>
      <c r="C65" s="233"/>
      <c r="D65" s="233"/>
      <c r="E65" s="233"/>
      <c r="F65" s="233"/>
      <c r="G65" s="233"/>
      <c r="H65" s="233"/>
      <c r="I65" s="233"/>
    </row>
    <row r="66" spans="2:9" s="230" customFormat="1" ht="12.75" customHeight="1" x14ac:dyDescent="0.2">
      <c r="B66" s="233"/>
      <c r="C66" s="233"/>
      <c r="D66" s="233"/>
      <c r="E66" s="233"/>
      <c r="F66" s="233"/>
      <c r="G66" s="233"/>
      <c r="H66" s="233"/>
      <c r="I66" s="233"/>
    </row>
    <row r="67" spans="2:9" s="230" customFormat="1" ht="12.75" customHeight="1" x14ac:dyDescent="0.2">
      <c r="B67" s="233"/>
      <c r="C67" s="233"/>
      <c r="D67" s="233"/>
      <c r="E67" s="233"/>
      <c r="F67" s="233"/>
      <c r="G67" s="233"/>
      <c r="H67" s="233"/>
      <c r="I67" s="233"/>
    </row>
    <row r="68" spans="2:9" s="230" customFormat="1" ht="12.75" customHeight="1" x14ac:dyDescent="0.2">
      <c r="B68" s="233"/>
      <c r="C68" s="233"/>
      <c r="D68" s="233"/>
      <c r="E68" s="233"/>
      <c r="F68" s="233"/>
      <c r="G68" s="233"/>
      <c r="H68" s="233"/>
      <c r="I68" s="233"/>
    </row>
    <row r="69" spans="2:9" s="230" customFormat="1" ht="12.75" customHeight="1" x14ac:dyDescent="0.2">
      <c r="B69" s="233"/>
      <c r="C69" s="233"/>
      <c r="D69" s="233"/>
      <c r="E69" s="233"/>
      <c r="F69" s="233"/>
      <c r="G69" s="233"/>
      <c r="H69" s="233"/>
      <c r="I69" s="233"/>
    </row>
    <row r="70" spans="2:9" s="230" customFormat="1" ht="12.75" customHeight="1" x14ac:dyDescent="0.2">
      <c r="B70" s="233"/>
      <c r="C70" s="233"/>
      <c r="D70" s="233"/>
      <c r="E70" s="233"/>
      <c r="F70" s="233"/>
      <c r="G70" s="233"/>
      <c r="H70" s="233"/>
      <c r="I70" s="233"/>
    </row>
    <row r="71" spans="2:9" s="230" customFormat="1" ht="12.75" customHeight="1" x14ac:dyDescent="0.2">
      <c r="B71" s="233"/>
      <c r="C71" s="233"/>
      <c r="D71" s="233"/>
      <c r="E71" s="233"/>
      <c r="F71" s="233"/>
      <c r="G71" s="233"/>
      <c r="H71" s="233"/>
      <c r="I71" s="233"/>
    </row>
    <row r="72" spans="2:9" s="230" customFormat="1" ht="12.75" customHeight="1" x14ac:dyDescent="0.2">
      <c r="B72" s="233"/>
      <c r="C72" s="233"/>
      <c r="D72" s="233"/>
      <c r="E72" s="233"/>
      <c r="F72" s="233"/>
      <c r="G72" s="233"/>
      <c r="H72" s="233"/>
      <c r="I72" s="233"/>
    </row>
    <row r="73" spans="2:9" s="230" customFormat="1" ht="12.75" customHeight="1" x14ac:dyDescent="0.2">
      <c r="B73" s="233"/>
      <c r="C73" s="233"/>
      <c r="D73" s="233"/>
      <c r="E73" s="233"/>
      <c r="F73" s="233"/>
      <c r="G73" s="233"/>
      <c r="H73" s="233"/>
      <c r="I73" s="233"/>
    </row>
    <row r="74" spans="2:9" s="230" customFormat="1" ht="12.75" customHeight="1" x14ac:dyDescent="0.2">
      <c r="B74" s="233"/>
      <c r="C74" s="233"/>
      <c r="D74" s="233"/>
      <c r="E74" s="233"/>
      <c r="F74" s="233"/>
      <c r="G74" s="233"/>
      <c r="H74" s="233"/>
      <c r="I74" s="233"/>
    </row>
    <row r="75" spans="2:9" s="230" customFormat="1" ht="12.75" customHeight="1" x14ac:dyDescent="0.2">
      <c r="B75" s="233"/>
      <c r="C75" s="233"/>
      <c r="D75" s="233"/>
      <c r="E75" s="233"/>
      <c r="F75" s="233"/>
      <c r="G75" s="233"/>
      <c r="H75" s="233"/>
      <c r="I75" s="233"/>
    </row>
    <row r="76" spans="2:9" s="230" customFormat="1" ht="12.75" customHeight="1" x14ac:dyDescent="0.2">
      <c r="B76" s="233"/>
      <c r="C76" s="233"/>
      <c r="D76" s="233"/>
      <c r="E76" s="233"/>
      <c r="F76" s="233"/>
      <c r="G76" s="233"/>
      <c r="H76" s="233"/>
      <c r="I76" s="233"/>
    </row>
    <row r="77" spans="2:9" s="230" customFormat="1" ht="12.75" customHeight="1" x14ac:dyDescent="0.2">
      <c r="B77" s="233"/>
      <c r="C77" s="233"/>
      <c r="D77" s="233"/>
      <c r="E77" s="233"/>
      <c r="F77" s="233"/>
      <c r="G77" s="233"/>
      <c r="H77" s="233"/>
      <c r="I77" s="233"/>
    </row>
    <row r="78" spans="2:9" s="230" customFormat="1" ht="12.75" customHeight="1" x14ac:dyDescent="0.2">
      <c r="B78" s="233"/>
      <c r="C78" s="233"/>
      <c r="D78" s="233"/>
      <c r="E78" s="233"/>
      <c r="F78" s="233"/>
      <c r="G78" s="233"/>
      <c r="H78" s="233"/>
      <c r="I78" s="233"/>
    </row>
    <row r="79" spans="2:9" s="230" customFormat="1" ht="12.75" customHeight="1" x14ac:dyDescent="0.2">
      <c r="B79" s="233"/>
      <c r="C79" s="233"/>
      <c r="D79" s="233"/>
      <c r="E79" s="233"/>
      <c r="F79" s="233"/>
      <c r="G79" s="233"/>
      <c r="H79" s="233"/>
      <c r="I79" s="233"/>
    </row>
    <row r="80" spans="2:9" s="230" customFormat="1" ht="12.75" customHeight="1" x14ac:dyDescent="0.2">
      <c r="B80" s="233"/>
      <c r="C80" s="233"/>
      <c r="D80" s="233"/>
      <c r="E80" s="233"/>
      <c r="F80" s="233"/>
      <c r="G80" s="233"/>
      <c r="H80" s="233"/>
      <c r="I80" s="233"/>
    </row>
    <row r="81" spans="2:9" s="230" customFormat="1" ht="12.75" customHeight="1" x14ac:dyDescent="0.2">
      <c r="B81" s="233"/>
      <c r="C81" s="233"/>
      <c r="D81" s="233"/>
      <c r="E81" s="233"/>
      <c r="F81" s="233"/>
      <c r="G81" s="233"/>
      <c r="H81" s="233"/>
      <c r="I81" s="233"/>
    </row>
    <row r="82" spans="2:9" s="230" customFormat="1" ht="12.75" customHeight="1" x14ac:dyDescent="0.2">
      <c r="B82" s="233"/>
      <c r="C82" s="233"/>
      <c r="D82" s="233"/>
      <c r="E82" s="233"/>
      <c r="F82" s="233"/>
      <c r="G82" s="233"/>
      <c r="H82" s="233"/>
      <c r="I82" s="233"/>
    </row>
    <row r="83" spans="2:9" s="230" customFormat="1" ht="12.75" customHeight="1" x14ac:dyDescent="0.2">
      <c r="B83" s="233"/>
      <c r="C83" s="233"/>
      <c r="D83" s="233"/>
      <c r="E83" s="233"/>
      <c r="F83" s="233"/>
      <c r="G83" s="233"/>
      <c r="H83" s="233"/>
      <c r="I83" s="233"/>
    </row>
    <row r="84" spans="2:9" s="230" customFormat="1" ht="12.75" customHeight="1" x14ac:dyDescent="0.2">
      <c r="B84" s="233"/>
      <c r="C84" s="233"/>
      <c r="D84" s="233"/>
      <c r="E84" s="233"/>
      <c r="F84" s="233"/>
      <c r="G84" s="233"/>
      <c r="H84" s="233"/>
      <c r="I84" s="233"/>
    </row>
    <row r="85" spans="2:9" s="230" customFormat="1" ht="12.75" customHeight="1" x14ac:dyDescent="0.2">
      <c r="B85" s="233"/>
      <c r="C85" s="233"/>
      <c r="D85" s="233"/>
      <c r="E85" s="233"/>
      <c r="F85" s="233"/>
      <c r="G85" s="233"/>
      <c r="H85" s="233"/>
      <c r="I85" s="233"/>
    </row>
    <row r="86" spans="2:9" s="230" customFormat="1" ht="12.75" customHeight="1" x14ac:dyDescent="0.2">
      <c r="B86" s="233"/>
      <c r="C86" s="233"/>
      <c r="D86" s="233"/>
      <c r="E86" s="233"/>
      <c r="F86" s="233"/>
      <c r="G86" s="233"/>
      <c r="H86" s="233"/>
      <c r="I86" s="233"/>
    </row>
    <row r="87" spans="2:9" s="230" customFormat="1" ht="12.75" customHeight="1" x14ac:dyDescent="0.2">
      <c r="B87" s="233"/>
      <c r="C87" s="233"/>
      <c r="D87" s="233"/>
      <c r="E87" s="233"/>
      <c r="F87" s="233"/>
      <c r="G87" s="233"/>
      <c r="H87" s="233"/>
      <c r="I87" s="233"/>
    </row>
    <row r="88" spans="2:9" s="230" customFormat="1" ht="12.75" customHeight="1" x14ac:dyDescent="0.2">
      <c r="B88" s="233"/>
      <c r="C88" s="233"/>
      <c r="D88" s="233"/>
      <c r="E88" s="233"/>
      <c r="F88" s="233"/>
      <c r="G88" s="233"/>
      <c r="H88" s="233"/>
      <c r="I88" s="233"/>
    </row>
    <row r="89" spans="2:9" s="230" customFormat="1" ht="12.75" customHeight="1" x14ac:dyDescent="0.2">
      <c r="B89" s="233"/>
      <c r="C89" s="233"/>
      <c r="D89" s="233"/>
      <c r="E89" s="233"/>
      <c r="F89" s="233"/>
      <c r="G89" s="233"/>
      <c r="H89" s="233"/>
      <c r="I89" s="233"/>
    </row>
    <row r="90" spans="2:9" s="230" customFormat="1" ht="12.75" customHeight="1" x14ac:dyDescent="0.2">
      <c r="B90" s="233"/>
      <c r="C90" s="233"/>
      <c r="D90" s="233"/>
      <c r="E90" s="233"/>
      <c r="F90" s="233"/>
      <c r="G90" s="233"/>
      <c r="H90" s="233"/>
      <c r="I90" s="233"/>
    </row>
    <row r="91" spans="2:9" s="230" customFormat="1" ht="12.75" customHeight="1" x14ac:dyDescent="0.2">
      <c r="B91" s="233"/>
      <c r="C91" s="233"/>
      <c r="D91" s="233"/>
      <c r="E91" s="233"/>
      <c r="F91" s="233"/>
      <c r="G91" s="233"/>
      <c r="H91" s="233"/>
      <c r="I91" s="233"/>
    </row>
    <row r="92" spans="2:9" s="230" customFormat="1" ht="12.75" customHeight="1" x14ac:dyDescent="0.2">
      <c r="B92" s="233"/>
      <c r="C92" s="233"/>
      <c r="D92" s="233"/>
      <c r="E92" s="233"/>
      <c r="F92" s="233"/>
      <c r="G92" s="233"/>
      <c r="H92" s="233"/>
      <c r="I92" s="233"/>
    </row>
    <row r="93" spans="2:9" s="230" customFormat="1" ht="12.75" customHeight="1" x14ac:dyDescent="0.2">
      <c r="B93" s="233"/>
      <c r="C93" s="233"/>
      <c r="D93" s="233"/>
      <c r="E93" s="233"/>
      <c r="F93" s="233"/>
      <c r="G93" s="233"/>
      <c r="H93" s="233"/>
      <c r="I93" s="233"/>
    </row>
    <row r="94" spans="2:9" s="230" customFormat="1" ht="12.75" customHeight="1" x14ac:dyDescent="0.2">
      <c r="B94" s="233"/>
      <c r="C94" s="233"/>
      <c r="D94" s="233"/>
      <c r="E94" s="233"/>
      <c r="F94" s="233"/>
      <c r="G94" s="233"/>
      <c r="H94" s="233"/>
      <c r="I94" s="233"/>
    </row>
    <row r="95" spans="2:9" s="230" customFormat="1" ht="12.75" customHeight="1" x14ac:dyDescent="0.2">
      <c r="B95" s="233"/>
      <c r="C95" s="233"/>
      <c r="D95" s="233"/>
      <c r="E95" s="233"/>
      <c r="F95" s="233"/>
      <c r="G95" s="233"/>
      <c r="H95" s="233"/>
      <c r="I95" s="233"/>
    </row>
    <row r="96" spans="2:9" s="230" customFormat="1" ht="12.75" customHeight="1" x14ac:dyDescent="0.2">
      <c r="B96" s="233"/>
      <c r="C96" s="233"/>
      <c r="D96" s="233"/>
      <c r="E96" s="233"/>
      <c r="F96" s="233"/>
      <c r="G96" s="233"/>
      <c r="H96" s="233"/>
      <c r="I96" s="233"/>
    </row>
    <row r="97" ht="12.75" customHeight="1" x14ac:dyDescent="0.2"/>
    <row r="98" ht="12.75" customHeight="1" x14ac:dyDescent="0.2"/>
    <row r="99" ht="12.75" customHeight="1" x14ac:dyDescent="0.2"/>
    <row r="100" ht="12.75" customHeight="1" x14ac:dyDescent="0.2"/>
  </sheetData>
  <sheetProtection algorithmName="SHA-512" hashValue="flfKq4LJJb4SURW8hT4badAif18nLRYp8oQmoOjfG4wCfhRUseN7GKWqa5Lm0YU7INo7laGeGR/eEaehqWkR2g==" saltValue="/YVcFMD12EadUl+ZiSmkKw==" spinCount="100000" sheet="1" selectLockedCells="1"/>
  <mergeCells count="1">
    <mergeCell ref="B39:D39"/>
  </mergeCells>
  <dataValidations count="4">
    <dataValidation type="list" allowBlank="1" showInputMessage="1" showErrorMessage="1" sqref="C26" xr:uid="{3F76EF89-27E9-4423-8693-88F479644EC3}">
      <formula1>$F$26:$I$26</formula1>
    </dataValidation>
    <dataValidation type="decimal" allowBlank="1" showInputMessage="1" showErrorMessage="1" error="Enter a value between 0 and 1." sqref="C32 C34" xr:uid="{960224A1-AE93-4D2F-A1E8-C485F2338B37}">
      <formula1>0</formula1>
      <formula2>1</formula2>
    </dataValidation>
    <dataValidation type="decimal" operator="greaterThanOrEqual" allowBlank="1" showInputMessage="1" showErrorMessage="1" error="Enter a positive value only." sqref="C33 C35:C36" xr:uid="{3E0D7B81-C785-4C1A-9235-37658B53002D}">
      <formula1>0</formula1>
    </dataValidation>
    <dataValidation type="whole" operator="greaterThanOrEqual" allowBlank="1" showInputMessage="1" showErrorMessage="1" error="Enter a positive whole number only." sqref="C8 C18:C19 C14:C15 C25 C28:C29" xr:uid="{0FD981BB-A749-4D5F-8531-329262DA55E2}">
      <formula1>0</formula1>
    </dataValidation>
  </dataValidations>
  <printOptions horizontalCentered="1"/>
  <pageMargins left="0.7" right="0.7" top="0.75" bottom="0.75" header="0.3" footer="0.3"/>
  <pageSetup scale="65" orientation="portrait" r:id="rId1"/>
  <headerFooter alignWithMargins="0"/>
  <legacy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47B5-C61C-4B17-B07B-C7350C653517}">
  <sheetPr codeName="Sheet26"/>
  <dimension ref="A1:K100"/>
  <sheetViews>
    <sheetView showGridLines="0" zoomScale="85" zoomScaleNormal="85" zoomScaleSheetLayoutView="85" workbookViewId="0">
      <pane ySplit="1" topLeftCell="A2" activePane="bottomLeft" state="frozen"/>
      <selection activeCell="E2" sqref="E2"/>
      <selection pane="bottomLeft" activeCell="B6" sqref="B6:D6"/>
    </sheetView>
  </sheetViews>
  <sheetFormatPr defaultColWidth="0" defaultRowHeight="12.75" customHeight="1" zeroHeight="1" x14ac:dyDescent="0.2"/>
  <cols>
    <col min="1" max="1" width="3.7109375" style="236" customWidth="1"/>
    <col min="2" max="2" width="76" style="236" customWidth="1"/>
    <col min="3" max="4" width="28.140625" style="236" customWidth="1"/>
    <col min="5" max="5" width="3.7109375" style="236" customWidth="1"/>
    <col min="6" max="16384" width="9.140625" style="233" hidden="1"/>
  </cols>
  <sheetData>
    <row r="1" spans="1:5" ht="23.1" customHeight="1" x14ac:dyDescent="0.25">
      <c r="B1" s="231" t="s">
        <v>79</v>
      </c>
      <c r="C1" s="361"/>
      <c r="D1" s="361"/>
      <c r="E1" s="362"/>
    </row>
    <row r="2" spans="1:5" ht="12.75" customHeight="1" x14ac:dyDescent="0.2">
      <c r="B2" s="114" t="str">
        <f>'X-GenIn'!C7</f>
        <v>PSCo All-Source 2022 Ownership RFP</v>
      </c>
      <c r="C2" s="233"/>
      <c r="D2" s="237" t="e">
        <f>(130-B2)/2</f>
        <v>#VALUE!</v>
      </c>
    </row>
    <row r="3" spans="1:5" ht="12.75" customHeight="1" x14ac:dyDescent="0.2">
      <c r="B3" s="237">
        <v>75.290000000000006</v>
      </c>
      <c r="C3" s="237">
        <f>(130-B3)/2</f>
        <v>27.354999999999997</v>
      </c>
      <c r="D3" s="237">
        <f>(130-B3)/2</f>
        <v>27.354999999999997</v>
      </c>
    </row>
    <row r="4" spans="1:5" ht="20.100000000000001" customHeight="1" x14ac:dyDescent="0.25">
      <c r="A4" s="238">
        <v>1</v>
      </c>
      <c r="B4" s="286" t="s">
        <v>269</v>
      </c>
    </row>
    <row r="5" spans="1:5" ht="42.75" customHeight="1" x14ac:dyDescent="0.2">
      <c r="A5" s="238"/>
      <c r="B5" s="503" t="s">
        <v>92</v>
      </c>
      <c r="C5" s="503"/>
      <c r="D5" s="503"/>
    </row>
    <row r="6" spans="1:5" ht="65.099999999999994" customHeight="1" x14ac:dyDescent="0.2">
      <c r="A6" s="238"/>
      <c r="B6" s="530"/>
      <c r="C6" s="531"/>
      <c r="D6" s="532"/>
    </row>
    <row r="7" spans="1:5" ht="12.75" customHeight="1" x14ac:dyDescent="0.2">
      <c r="A7" s="238"/>
      <c r="B7" s="363"/>
      <c r="C7" s="363"/>
      <c r="D7" s="363"/>
    </row>
    <row r="8" spans="1:5" ht="20.100000000000001" customHeight="1" x14ac:dyDescent="0.25">
      <c r="A8" s="238">
        <f>A4+1</f>
        <v>2</v>
      </c>
      <c r="B8" s="286" t="s">
        <v>270</v>
      </c>
    </row>
    <row r="9" spans="1:5" s="364" customFormat="1" ht="42" customHeight="1" x14ac:dyDescent="0.2">
      <c r="A9" s="238"/>
      <c r="B9" s="503" t="s">
        <v>93</v>
      </c>
      <c r="C9" s="503"/>
      <c r="D9" s="503"/>
    </row>
    <row r="10" spans="1:5" ht="65.099999999999994" customHeight="1" x14ac:dyDescent="0.2">
      <c r="A10" s="238"/>
      <c r="B10" s="530"/>
      <c r="C10" s="531"/>
      <c r="D10" s="532"/>
    </row>
    <row r="11" spans="1:5" ht="20.100000000000001" customHeight="1" x14ac:dyDescent="0.2">
      <c r="A11" s="238"/>
      <c r="B11" s="240" t="s">
        <v>271</v>
      </c>
      <c r="C11" s="213"/>
    </row>
    <row r="12" spans="1:5" ht="20.100000000000001" customHeight="1" x14ac:dyDescent="0.2">
      <c r="A12" s="238"/>
      <c r="B12" s="240" t="s">
        <v>282</v>
      </c>
      <c r="C12" s="365"/>
      <c r="D12" s="235" t="s">
        <v>168</v>
      </c>
    </row>
    <row r="13" spans="1:5" ht="12.75" customHeight="1" x14ac:dyDescent="0.2">
      <c r="A13" s="238"/>
      <c r="B13" s="243" t="s">
        <v>284</v>
      </c>
    </row>
    <row r="14" spans="1:5" ht="12.75" customHeight="1" x14ac:dyDescent="0.2">
      <c r="A14" s="238"/>
      <c r="B14" s="366"/>
    </row>
    <row r="15" spans="1:5" ht="20.100000000000001" customHeight="1" x14ac:dyDescent="0.25">
      <c r="A15" s="238">
        <f>A8+1</f>
        <v>3</v>
      </c>
      <c r="B15" s="286" t="s">
        <v>80</v>
      </c>
    </row>
    <row r="16" spans="1:5" s="236" customFormat="1" ht="20.100000000000001" customHeight="1" x14ac:dyDescent="0.2">
      <c r="A16" s="238"/>
      <c r="B16" s="240" t="s">
        <v>272</v>
      </c>
      <c r="C16" s="367"/>
      <c r="E16" s="267"/>
    </row>
    <row r="17" spans="1:9" s="236" customFormat="1" ht="20.100000000000001" customHeight="1" x14ac:dyDescent="0.2">
      <c r="A17" s="238"/>
      <c r="B17" s="240" t="s">
        <v>273</v>
      </c>
      <c r="C17" s="367"/>
    </row>
    <row r="18" spans="1:9" s="236" customFormat="1" ht="20.100000000000001" customHeight="1" x14ac:dyDescent="0.2">
      <c r="A18" s="238"/>
      <c r="B18" s="240" t="s">
        <v>274</v>
      </c>
      <c r="C18" s="367"/>
    </row>
    <row r="19" spans="1:9" s="236" customFormat="1" ht="20.100000000000001" customHeight="1" x14ac:dyDescent="0.2">
      <c r="A19" s="238"/>
      <c r="B19" s="240" t="s">
        <v>286</v>
      </c>
      <c r="C19" s="367"/>
    </row>
    <row r="20" spans="1:9" s="236" customFormat="1" ht="12.75" customHeight="1" x14ac:dyDescent="0.2">
      <c r="A20" s="238"/>
      <c r="B20" s="243" t="s">
        <v>287</v>
      </c>
    </row>
    <row r="21" spans="1:9" s="236" customFormat="1" ht="12.75" customHeight="1" x14ac:dyDescent="0.2">
      <c r="A21" s="238"/>
      <c r="B21" s="243"/>
    </row>
    <row r="22" spans="1:9" s="236" customFormat="1" ht="20.100000000000001" customHeight="1" x14ac:dyDescent="0.25">
      <c r="A22" s="238">
        <f>A15+1</f>
        <v>4</v>
      </c>
      <c r="B22" s="239" t="s">
        <v>81</v>
      </c>
      <c r="C22" s="368" t="s">
        <v>82</v>
      </c>
      <c r="D22" s="369" t="s">
        <v>83</v>
      </c>
    </row>
    <row r="23" spans="1:9" s="236" customFormat="1" ht="20.100000000000001" customHeight="1" x14ac:dyDescent="0.2">
      <c r="A23" s="238"/>
      <c r="B23" s="240" t="s">
        <v>275</v>
      </c>
      <c r="C23" s="367"/>
      <c r="D23" s="370"/>
      <c r="E23" s="267"/>
    </row>
    <row r="24" spans="1:9" s="236" customFormat="1" ht="20.100000000000001" customHeight="1" x14ac:dyDescent="0.2">
      <c r="A24" s="238"/>
      <c r="B24" s="240" t="s">
        <v>276</v>
      </c>
      <c r="C24" s="367"/>
      <c r="D24" s="370"/>
    </row>
    <row r="25" spans="1:9" s="236" customFormat="1" ht="20.100000000000001" customHeight="1" x14ac:dyDescent="0.2">
      <c r="A25" s="238"/>
      <c r="B25" s="240" t="s">
        <v>277</v>
      </c>
      <c r="C25" s="367"/>
      <c r="D25" s="370"/>
    </row>
    <row r="26" spans="1:9" s="236" customFormat="1" ht="20.100000000000001" customHeight="1" x14ac:dyDescent="0.2">
      <c r="A26" s="238"/>
      <c r="B26" s="240" t="s">
        <v>278</v>
      </c>
      <c r="C26" s="367"/>
      <c r="D26" s="370"/>
    </row>
    <row r="27" spans="1:9" s="236" customFormat="1" ht="12.75" customHeight="1" x14ac:dyDescent="0.2">
      <c r="A27" s="238"/>
      <c r="B27" s="240"/>
      <c r="C27" s="371"/>
      <c r="D27" s="371"/>
    </row>
    <row r="28" spans="1:9" s="236" customFormat="1" ht="12.75" customHeight="1" x14ac:dyDescent="0.2">
      <c r="A28" s="238"/>
      <c r="B28" s="503" t="s">
        <v>288</v>
      </c>
      <c r="C28" s="503"/>
      <c r="D28" s="503"/>
    </row>
    <row r="29" spans="1:9" s="236" customFormat="1" ht="65.099999999999994" customHeight="1" x14ac:dyDescent="0.2">
      <c r="A29" s="238"/>
      <c r="B29" s="530"/>
      <c r="C29" s="531"/>
      <c r="D29" s="532"/>
    </row>
    <row r="30" spans="1:9" ht="12.75" customHeight="1" x14ac:dyDescent="0.2">
      <c r="A30" s="238"/>
    </row>
    <row r="31" spans="1:9" ht="20.100000000000001" customHeight="1" x14ac:dyDescent="0.25">
      <c r="A31" s="238">
        <f>A22+1</f>
        <v>5</v>
      </c>
      <c r="B31" s="239" t="s">
        <v>84</v>
      </c>
    </row>
    <row r="32" spans="1:9" ht="20.100000000000001" customHeight="1" x14ac:dyDescent="0.2">
      <c r="A32" s="238"/>
      <c r="B32" s="236" t="s">
        <v>292</v>
      </c>
      <c r="C32" s="529"/>
      <c r="D32" s="529"/>
      <c r="G32" s="233" t="s">
        <v>85</v>
      </c>
      <c r="H32" s="233" t="s">
        <v>86</v>
      </c>
      <c r="I32" s="233" t="s">
        <v>87</v>
      </c>
    </row>
    <row r="33" spans="1:11" ht="12.75" customHeight="1" x14ac:dyDescent="0.2">
      <c r="A33" s="238"/>
      <c r="B33" s="243" t="s">
        <v>291</v>
      </c>
      <c r="C33" s="233"/>
      <c r="D33" s="372" t="s">
        <v>473</v>
      </c>
    </row>
    <row r="34" spans="1:11" ht="12.75" customHeight="1" x14ac:dyDescent="0.2">
      <c r="A34" s="238"/>
    </row>
    <row r="35" spans="1:11" ht="20.100000000000001" customHeight="1" x14ac:dyDescent="0.25">
      <c r="A35" s="238">
        <f>A31+1</f>
        <v>6</v>
      </c>
      <c r="B35" s="239" t="s">
        <v>268</v>
      </c>
    </row>
    <row r="36" spans="1:11" ht="30" customHeight="1" x14ac:dyDescent="0.2">
      <c r="B36" s="503" t="s">
        <v>88</v>
      </c>
      <c r="C36" s="503"/>
      <c r="D36" s="503"/>
    </row>
    <row r="37" spans="1:11" ht="65.099999999999994" customHeight="1" x14ac:dyDescent="0.2">
      <c r="B37" s="530"/>
      <c r="C37" s="531"/>
      <c r="D37" s="532"/>
    </row>
    <row r="38" spans="1:11" ht="20.100000000000001" customHeight="1" x14ac:dyDescent="0.2">
      <c r="B38" s="240" t="s">
        <v>289</v>
      </c>
      <c r="C38" s="210"/>
    </row>
    <row r="39" spans="1:11" ht="20.100000000000001" customHeight="1" x14ac:dyDescent="0.2">
      <c r="B39" s="240" t="s">
        <v>290</v>
      </c>
      <c r="C39" s="210"/>
    </row>
    <row r="40" spans="1:11" ht="12.75" customHeight="1" x14ac:dyDescent="0.2">
      <c r="A40" s="238"/>
    </row>
    <row r="41" spans="1:11" ht="20.100000000000001" customHeight="1" x14ac:dyDescent="0.25">
      <c r="A41" s="238">
        <f>+A35+1</f>
        <v>7</v>
      </c>
      <c r="B41" s="239" t="s">
        <v>530</v>
      </c>
      <c r="C41" s="226"/>
      <c r="E41" s="233"/>
      <c r="F41" s="284"/>
      <c r="G41" s="284"/>
      <c r="H41" s="284"/>
      <c r="I41" s="284"/>
      <c r="J41" s="284"/>
      <c r="K41" s="284"/>
    </row>
    <row r="42" spans="1:11" ht="12.75" customHeight="1" x14ac:dyDescent="0.2">
      <c r="B42" s="243" t="s">
        <v>520</v>
      </c>
      <c r="C42" s="91"/>
    </row>
    <row r="43" spans="1:11" ht="20.100000000000001" customHeight="1" x14ac:dyDescent="0.25">
      <c r="A43" s="238">
        <f>+A41+1</f>
        <v>8</v>
      </c>
      <c r="B43" s="239" t="s">
        <v>280</v>
      </c>
    </row>
    <row r="44" spans="1:11" ht="69.95" customHeight="1" x14ac:dyDescent="0.2">
      <c r="B44" s="516"/>
      <c r="C44" s="517"/>
      <c r="D44" s="518"/>
    </row>
    <row r="45" spans="1:11" ht="12.75" customHeight="1" x14ac:dyDescent="0.2"/>
    <row r="46" spans="1:11" ht="12.75" customHeight="1" x14ac:dyDescent="0.2"/>
    <row r="47" spans="1:11" ht="12.75" customHeight="1" x14ac:dyDescent="0.2"/>
    <row r="48" spans="1:11"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XtTwfigDfFzD6l5qmzFdEpYuEZBtINQCqvt16yr+cpWiuMbYkP+s1v8WyKuHzV3s+wsgY22DLAdCA+jwHds5mg==" saltValue="bwasGL34hYnBmqUrFUxlFg==" spinCount="100000" sheet="1" selectLockedCells="1"/>
  <mergeCells count="10">
    <mergeCell ref="C32:D32"/>
    <mergeCell ref="B36:D36"/>
    <mergeCell ref="B37:D37"/>
    <mergeCell ref="B44:D44"/>
    <mergeCell ref="B5:D5"/>
    <mergeCell ref="B6:D6"/>
    <mergeCell ref="B9:D9"/>
    <mergeCell ref="B10:D10"/>
    <mergeCell ref="B28:D28"/>
    <mergeCell ref="B29:D29"/>
  </mergeCells>
  <dataValidations count="6">
    <dataValidation type="decimal" allowBlank="1" showInputMessage="1" showErrorMessage="1" error="Enter a value between 0 and 1." sqref="C41" xr:uid="{97702024-6A3A-4536-A01E-D9279CD23C33}">
      <formula1>0</formula1>
      <formula2>1</formula2>
    </dataValidation>
    <dataValidation type="decimal" operator="greaterThanOrEqual" allowBlank="1" showInputMessage="1" showErrorMessage="1" error="Enter a positive value." sqref="C15:C19 C22:D27" xr:uid="{1F21B9BF-6A14-4980-93F6-ED2E82ED0B2B}">
      <formula1>0</formula1>
    </dataValidation>
    <dataValidation type="list" allowBlank="1" showInputMessage="1" showErrorMessage="1" sqref="C32" xr:uid="{FCA1744B-6929-4FDA-BFEB-A71904857848}">
      <formula1>$F$32:$I$32</formula1>
    </dataValidation>
    <dataValidation type="whole" operator="greaterThanOrEqual" allowBlank="1" showInputMessage="1" showErrorMessage="1" error="Enter a positive value only." sqref="C42 C38:C39" xr:uid="{642EBB0E-187F-455F-A151-3F5C7D6C3986}">
      <formula1>0</formula1>
    </dataValidation>
    <dataValidation type="decimal" operator="greaterThanOrEqual" allowBlank="1" showInputMessage="1" showErrorMessage="1" error="Enter a positive value only." sqref="C11" xr:uid="{AEAA0E98-73AF-4368-96B4-1CDB86416367}">
      <formula1>0</formula1>
    </dataValidation>
    <dataValidation type="decimal" operator="greaterThanOrEqual" allowBlank="1" showErrorMessage="1" error="Enter a positive numeric value only." sqref="C12" xr:uid="{07578002-A533-4E5C-AC0F-54FDCD4E2D2A}">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0A17-3B28-4317-8538-AF5E9903D386}">
  <sheetPr codeName="Sheet18"/>
  <dimension ref="A1:F100"/>
  <sheetViews>
    <sheetView showGridLines="0" zoomScale="85" zoomScaleNormal="85" workbookViewId="0">
      <pane ySplit="1" topLeftCell="A2" activePane="bottomLeft" state="frozen"/>
      <selection activeCell="A2" sqref="A2"/>
      <selection pane="bottomLeft" activeCell="C7" sqref="C7"/>
    </sheetView>
  </sheetViews>
  <sheetFormatPr defaultColWidth="0" defaultRowHeight="12.75" zeroHeight="1" x14ac:dyDescent="0.2"/>
  <cols>
    <col min="1" max="1" width="3.7109375" style="117" customWidth="1"/>
    <col min="2" max="2" width="77.7109375" style="117" customWidth="1"/>
    <col min="3" max="3" width="25.7109375" style="117" customWidth="1"/>
    <col min="4" max="4" width="3.7109375" style="117" customWidth="1"/>
    <col min="5" max="5" width="25.7109375" style="117" customWidth="1"/>
    <col min="6" max="6" width="3.7109375" style="117" customWidth="1"/>
    <col min="7" max="16384" width="9.140625" style="117" hidden="1"/>
  </cols>
  <sheetData>
    <row r="1" spans="1:5" ht="23.1" customHeight="1" x14ac:dyDescent="0.2">
      <c r="B1" s="89" t="s">
        <v>89</v>
      </c>
      <c r="C1" s="159"/>
      <c r="D1" s="159"/>
      <c r="E1" s="159"/>
    </row>
    <row r="2" spans="1:5" x14ac:dyDescent="0.2">
      <c r="B2" s="114" t="str">
        <f>'X-GenIn'!C7</f>
        <v>PSCo All-Source 2022 Ownership RFP</v>
      </c>
      <c r="E2"/>
    </row>
    <row r="3" spans="1:5" x14ac:dyDescent="0.2">
      <c r="B3" s="209">
        <f>130-SUM(C3:E3)</f>
        <v>77</v>
      </c>
      <c r="C3" s="209">
        <v>25</v>
      </c>
      <c r="D3" s="209">
        <v>3</v>
      </c>
      <c r="E3" s="209">
        <v>25</v>
      </c>
    </row>
    <row r="4" spans="1:5" ht="20.100000000000001" customHeight="1" x14ac:dyDescent="0.2">
      <c r="B4" s="513" t="s">
        <v>90</v>
      </c>
      <c r="C4" s="513"/>
      <c r="D4" s="513"/>
      <c r="E4" s="513"/>
    </row>
    <row r="5" spans="1:5" ht="20.100000000000001" customHeight="1" x14ac:dyDescent="0.25">
      <c r="A5" s="109">
        <v>1</v>
      </c>
      <c r="B5" s="66" t="s">
        <v>142</v>
      </c>
      <c r="C5" s="214"/>
      <c r="D5" s="214"/>
      <c r="E5" s="214"/>
    </row>
    <row r="6" spans="1:5" ht="60.75" x14ac:dyDescent="0.25">
      <c r="B6" s="215"/>
      <c r="C6" s="216" t="s">
        <v>321</v>
      </c>
      <c r="D6" s="214"/>
      <c r="E6" s="216" t="s">
        <v>322</v>
      </c>
    </row>
    <row r="7" spans="1:5" ht="20.100000000000001" customHeight="1" x14ac:dyDescent="0.2">
      <c r="B7" s="217" t="s">
        <v>294</v>
      </c>
      <c r="C7" s="485"/>
      <c r="D7" s="218"/>
      <c r="E7" s="485"/>
    </row>
    <row r="8" spans="1:5" ht="20.100000000000001" customHeight="1" x14ac:dyDescent="0.2">
      <c r="B8" s="217" t="s">
        <v>295</v>
      </c>
      <c r="C8" s="485"/>
      <c r="D8" s="218"/>
      <c r="E8" s="485"/>
    </row>
    <row r="9" spans="1:5" ht="20.100000000000001" customHeight="1" x14ac:dyDescent="0.2">
      <c r="B9" s="217" t="s">
        <v>296</v>
      </c>
      <c r="C9" s="485"/>
      <c r="D9" s="218"/>
      <c r="E9" s="485"/>
    </row>
    <row r="10" spans="1:5" ht="20.100000000000001" customHeight="1" x14ac:dyDescent="0.2">
      <c r="B10" s="217" t="s">
        <v>91</v>
      </c>
      <c r="C10" s="485"/>
      <c r="D10" s="218"/>
      <c r="E10" s="485"/>
    </row>
    <row r="11" spans="1:5" ht="20.100000000000001" customHeight="1" x14ac:dyDescent="0.2">
      <c r="B11" s="217" t="s">
        <v>297</v>
      </c>
      <c r="C11" s="485"/>
      <c r="D11" s="218"/>
      <c r="E11" s="485"/>
    </row>
    <row r="12" spans="1:5" ht="20.100000000000001" customHeight="1" x14ac:dyDescent="0.2">
      <c r="B12" s="217" t="s">
        <v>307</v>
      </c>
      <c r="C12" s="485"/>
      <c r="D12" s="218"/>
      <c r="E12" s="485"/>
    </row>
    <row r="13" spans="1:5" ht="20.100000000000001" customHeight="1" x14ac:dyDescent="0.2">
      <c r="B13" s="217" t="s">
        <v>308</v>
      </c>
      <c r="C13" s="485"/>
      <c r="D13" s="218"/>
      <c r="E13" s="485"/>
    </row>
    <row r="14" spans="1:5" ht="20.100000000000001" customHeight="1" x14ac:dyDescent="0.2">
      <c r="B14" s="217" t="s">
        <v>298</v>
      </c>
      <c r="C14" s="485"/>
      <c r="D14" s="218"/>
      <c r="E14" s="485"/>
    </row>
    <row r="15" spans="1:5" ht="20.100000000000001" customHeight="1" x14ac:dyDescent="0.2">
      <c r="B15" s="217" t="s">
        <v>299</v>
      </c>
      <c r="C15" s="485"/>
      <c r="D15" s="218"/>
      <c r="E15" s="485"/>
    </row>
    <row r="16" spans="1:5" ht="16.5" customHeight="1" x14ac:dyDescent="0.2">
      <c r="B16" s="169"/>
      <c r="C16" s="169"/>
      <c r="D16" s="214"/>
      <c r="E16" s="214"/>
    </row>
    <row r="17" spans="1:5" ht="20.100000000000001" customHeight="1" x14ac:dyDescent="0.2">
      <c r="B17" s="217" t="s">
        <v>300</v>
      </c>
      <c r="C17" s="219"/>
      <c r="D17" s="219"/>
      <c r="E17" s="485"/>
    </row>
    <row r="18" spans="1:5" ht="20.100000000000001" customHeight="1" x14ac:dyDescent="0.2">
      <c r="B18" s="217" t="s">
        <v>301</v>
      </c>
      <c r="C18" s="219"/>
      <c r="D18" s="219"/>
      <c r="E18" s="485"/>
    </row>
    <row r="19" spans="1:5" ht="20.100000000000001" customHeight="1" x14ac:dyDescent="0.2">
      <c r="B19" s="217" t="s">
        <v>316</v>
      </c>
      <c r="C19" s="220"/>
      <c r="D19" s="220"/>
      <c r="E19" s="486"/>
    </row>
    <row r="20" spans="1:5" ht="12.75" customHeight="1" x14ac:dyDescent="0.2">
      <c r="B20" s="52" t="s">
        <v>320</v>
      </c>
      <c r="C20" s="221"/>
      <c r="E20" s="92"/>
    </row>
    <row r="21" spans="1:5" x14ac:dyDescent="0.2"/>
    <row r="22" spans="1:5" ht="15.75" x14ac:dyDescent="0.25">
      <c r="A22" s="109">
        <f>A5+1</f>
        <v>2</v>
      </c>
      <c r="B22" s="66" t="s">
        <v>319</v>
      </c>
      <c r="C22" s="214"/>
      <c r="D22" s="214"/>
      <c r="E22" s="214"/>
    </row>
    <row r="23" spans="1:5" ht="60" x14ac:dyDescent="0.2">
      <c r="B23" s="208" t="s">
        <v>318</v>
      </c>
      <c r="C23" s="216" t="s">
        <v>323</v>
      </c>
      <c r="D23" s="214"/>
      <c r="E23" s="216" t="s">
        <v>324</v>
      </c>
    </row>
    <row r="24" spans="1:5" ht="20.100000000000001" customHeight="1" x14ac:dyDescent="0.2">
      <c r="B24" s="217" t="s">
        <v>302</v>
      </c>
      <c r="C24" s="485"/>
      <c r="D24" s="218"/>
      <c r="E24" s="485"/>
    </row>
    <row r="25" spans="1:5" ht="20.100000000000001" customHeight="1" x14ac:dyDescent="0.2">
      <c r="B25" s="217" t="s">
        <v>303</v>
      </c>
      <c r="C25" s="485"/>
      <c r="D25" s="218"/>
      <c r="E25" s="485"/>
    </row>
    <row r="26" spans="1:5" ht="20.100000000000001" customHeight="1" x14ac:dyDescent="0.2">
      <c r="B26" s="217" t="s">
        <v>304</v>
      </c>
      <c r="C26" s="485"/>
      <c r="D26" s="218"/>
      <c r="E26" s="485"/>
    </row>
    <row r="27" spans="1:5" ht="20.100000000000001" customHeight="1" x14ac:dyDescent="0.2">
      <c r="B27" s="217" t="s">
        <v>305</v>
      </c>
      <c r="C27" s="485"/>
      <c r="D27" s="218"/>
      <c r="E27" s="485"/>
    </row>
    <row r="28" spans="1:5" ht="20.100000000000001" customHeight="1" x14ac:dyDescent="0.2">
      <c r="B28" s="217" t="s">
        <v>306</v>
      </c>
      <c r="C28" s="485"/>
      <c r="D28" s="218"/>
      <c r="E28" s="485"/>
    </row>
    <row r="29" spans="1:5" ht="20.100000000000001" customHeight="1" x14ac:dyDescent="0.2">
      <c r="B29" s="217" t="s">
        <v>309</v>
      </c>
      <c r="C29" s="485"/>
      <c r="D29" s="218"/>
      <c r="E29" s="485"/>
    </row>
    <row r="30" spans="1:5" ht="20.100000000000001" customHeight="1" x14ac:dyDescent="0.2">
      <c r="B30" s="217" t="s">
        <v>310</v>
      </c>
      <c r="C30" s="485"/>
      <c r="D30" s="218"/>
      <c r="E30" s="485"/>
    </row>
    <row r="31" spans="1:5" ht="20.100000000000001" customHeight="1" x14ac:dyDescent="0.2">
      <c r="B31" s="217" t="s">
        <v>311</v>
      </c>
      <c r="C31" s="485"/>
      <c r="D31" s="218"/>
      <c r="E31" s="485"/>
    </row>
    <row r="32" spans="1:5" ht="20.100000000000001" customHeight="1" x14ac:dyDescent="0.2">
      <c r="B32" s="217" t="s">
        <v>312</v>
      </c>
      <c r="C32" s="485"/>
      <c r="D32" s="218"/>
      <c r="E32" s="485"/>
    </row>
    <row r="33" spans="1:5" ht="16.5" customHeight="1" x14ac:dyDescent="0.2">
      <c r="B33" s="169"/>
      <c r="C33" s="169"/>
      <c r="D33" s="214"/>
      <c r="E33" s="214"/>
    </row>
    <row r="34" spans="1:5" ht="20.100000000000001" customHeight="1" x14ac:dyDescent="0.2">
      <c r="B34" s="217" t="s">
        <v>313</v>
      </c>
      <c r="C34" s="219"/>
      <c r="D34" s="219"/>
      <c r="E34" s="485"/>
    </row>
    <row r="35" spans="1:5" ht="20.100000000000001" customHeight="1" x14ac:dyDescent="0.2">
      <c r="B35" s="217" t="s">
        <v>314</v>
      </c>
      <c r="C35" s="219"/>
      <c r="D35" s="219"/>
      <c r="E35" s="485"/>
    </row>
    <row r="36" spans="1:5" ht="20.100000000000001" customHeight="1" x14ac:dyDescent="0.2">
      <c r="B36" s="217" t="s">
        <v>315</v>
      </c>
      <c r="C36" s="220"/>
      <c r="D36" s="220"/>
      <c r="E36" s="486"/>
    </row>
    <row r="37" spans="1:5" ht="12.75" customHeight="1" x14ac:dyDescent="0.2">
      <c r="B37" s="52" t="s">
        <v>317</v>
      </c>
      <c r="C37" s="221"/>
      <c r="E37" s="92"/>
    </row>
    <row r="38" spans="1:5" s="211" customFormat="1" ht="12.75" customHeight="1" x14ac:dyDescent="0.2">
      <c r="B38" s="222"/>
      <c r="C38" s="223"/>
      <c r="D38" s="224"/>
      <c r="E38" s="92"/>
    </row>
    <row r="39" spans="1:5" s="2" customFormat="1" ht="20.100000000000001" customHeight="1" x14ac:dyDescent="0.25">
      <c r="A39" s="109">
        <f>A22+1</f>
        <v>3</v>
      </c>
      <c r="B39" s="13" t="s">
        <v>293</v>
      </c>
    </row>
    <row r="40" spans="1:5" s="2" customFormat="1" ht="200.1" customHeight="1" x14ac:dyDescent="0.2">
      <c r="A40" s="32"/>
      <c r="B40" s="533"/>
      <c r="C40" s="534"/>
      <c r="D40" s="534"/>
      <c r="E40" s="535"/>
    </row>
    <row r="41" spans="1:5" x14ac:dyDescent="0.2"/>
    <row r="42" spans="1:5" x14ac:dyDescent="0.2"/>
    <row r="43" spans="1:5" x14ac:dyDescent="0.2"/>
    <row r="44" spans="1:5" x14ac:dyDescent="0.2"/>
    <row r="45" spans="1:5" x14ac:dyDescent="0.2"/>
    <row r="46" spans="1:5" x14ac:dyDescent="0.2"/>
    <row r="47" spans="1:5" x14ac:dyDescent="0.2"/>
    <row r="48" spans="1:5"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Lr3MIPmiBpSOTIPYMtthJh1R1Z3mzLPd7Kp6Z+ASm1aart1kPe8piPRtVi59mPSilI8NSnFKSthJGAclJU7hRg==" saltValue="BCI49WMQ+tPi9G8fWkV9bw==" spinCount="100000" sheet="1" selectLockedCells="1"/>
  <mergeCells count="2">
    <mergeCell ref="B40:E40"/>
    <mergeCell ref="B4:E4"/>
  </mergeCells>
  <dataValidations count="2">
    <dataValidation type="decimal" operator="greaterThanOrEqual" allowBlank="1" showInputMessage="1" showErrorMessage="1" error="Enter positive numerical values only." sqref="C7:C15 E24:E32 E7:E15 E17:E18 C24:C32 E34:E35" xr:uid="{4A6A415C-D13A-4E46-80D4-E8B83834FFA7}">
      <formula1>0</formula1>
    </dataValidation>
    <dataValidation type="decimal" allowBlank="1" showInputMessage="1" showErrorMessage="1" error="Value must be between 0 and 1." sqref="E19:E20 E36:E38" xr:uid="{26DE69D7-7FB0-434A-AEA1-2312DAA34CA4}">
      <formula1>0</formula1>
      <formula2>1</formula2>
    </dataValidation>
  </dataValidations>
  <printOptions horizontalCentered="1"/>
  <pageMargins left="0.7" right="0.7" top="0.75" bottom="0.75" header="0.3" footer="0.3"/>
  <pageSetup scale="6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3873F0C97B91B4EAB0C9EE10329A231" ma:contentTypeVersion="11" ma:contentTypeDescription="Create a new document." ma:contentTypeScope="" ma:versionID="3011408532d460ecbc685d00babdb0e4">
  <xsd:schema xmlns:xsd="http://www.w3.org/2001/XMLSchema" xmlns:xs="http://www.w3.org/2001/XMLSchema" xmlns:p="http://schemas.microsoft.com/office/2006/metadata/properties" xmlns:ns2="b57b3579-e4b9-43c8-8ea7-b7ed0ee29c0c" xmlns:ns3="6b6b0330-638e-4434-85fa-cd4347c30fdb" targetNamespace="http://schemas.microsoft.com/office/2006/metadata/properties" ma:root="true" ma:fieldsID="43df08761da4d32bbadd6ec7eed9472b" ns2:_="" ns3:_="">
    <xsd:import namespace="b57b3579-e4b9-43c8-8ea7-b7ed0ee29c0c"/>
    <xsd:import namespace="6b6b0330-638e-4434-85fa-cd4347c30fd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b3579-e4b9-43c8-8ea7-b7ed0ee29c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6b0330-638e-4434-85fa-cd4347c30fd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2FBBDA-B049-4261-A276-7FC3A11F2EDD}">
  <ds:schemaRefs>
    <ds:schemaRef ds:uri="http://purl.org/dc/elements/1.1/"/>
    <ds:schemaRef ds:uri="http://schemas.microsoft.com/office/infopath/2007/PartnerControls"/>
    <ds:schemaRef ds:uri="6b6b0330-638e-4434-85fa-cd4347c30fdb"/>
    <ds:schemaRef ds:uri="http://purl.org/dc/dcmitype/"/>
    <ds:schemaRef ds:uri="b57b3579-e4b9-43c8-8ea7-b7ed0ee29c0c"/>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1D54F8EA-D0AE-4199-9CB3-966A2D4D03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b3579-e4b9-43c8-8ea7-b7ed0ee29c0c"/>
    <ds:schemaRef ds:uri="6b6b0330-638e-4434-85fa-cd4347c30f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398FB7-3C60-4C0F-B727-64A0DCF504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
  <ScaleCrop>false</ScaleCrop>
  <HeadingPairs>
    <vt:vector size="4" baseType="variant">
      <vt:variant>
        <vt:lpstr>Worksheets</vt:lpstr>
      </vt:variant>
      <vt:variant>
        <vt:i4>27</vt:i4>
      </vt:variant>
      <vt:variant>
        <vt:lpstr>Named Ranges</vt:lpstr>
      </vt:variant>
      <vt:variant>
        <vt:i4>26</vt:i4>
      </vt:variant>
    </vt:vector>
  </HeadingPairs>
  <TitlesOfParts>
    <vt:vector size="53" baseType="lpstr">
      <vt:lpstr>X-Master</vt:lpstr>
      <vt:lpstr>X-GenIn</vt:lpstr>
      <vt:lpstr>A_NOIR</vt:lpstr>
      <vt:lpstr>B_BidCert</vt:lpstr>
      <vt:lpstr>C1_CoverSheet</vt:lpstr>
      <vt:lpstr>C2_CoverSheetII</vt:lpstr>
      <vt:lpstr>C3_CoverSheetIII</vt:lpstr>
      <vt:lpstr>D1A_Pricing</vt:lpstr>
      <vt:lpstr>D1B_Expenses</vt:lpstr>
      <vt:lpstr>D1C_Taxes</vt:lpstr>
      <vt:lpstr>D2_InterconnectCost</vt:lpstr>
      <vt:lpstr>E1_ConstructMS</vt:lpstr>
      <vt:lpstr>E2_PCDA</vt:lpstr>
      <vt:lpstr>F1_Capacity</vt:lpstr>
      <vt:lpstr>F2_Performance</vt:lpstr>
      <vt:lpstr>F3_HeatRates</vt:lpstr>
      <vt:lpstr>F4_HRDegrade</vt:lpstr>
      <vt:lpstr>F5_TechDescSolarPV</vt:lpstr>
      <vt:lpstr>F6_TechDescStorageI</vt:lpstr>
      <vt:lpstr>F7_TechDescStorageII</vt:lpstr>
      <vt:lpstr>F8_TechDescWind</vt:lpstr>
      <vt:lpstr>F9_TechDescBiomass</vt:lpstr>
      <vt:lpstr>F10_TechDescOther</vt:lpstr>
      <vt:lpstr>F11_ProdProfile</vt:lpstr>
      <vt:lpstr>F12_TechDescSolarTh</vt:lpstr>
      <vt:lpstr>G_NatGas</vt:lpstr>
      <vt:lpstr>H_Emissions</vt:lpstr>
      <vt:lpstr>A_NOIR!Print_Area</vt:lpstr>
      <vt:lpstr>B_BidCert!Print_Area</vt:lpstr>
      <vt:lpstr>'C1_CoverSheet'!Print_Area</vt:lpstr>
      <vt:lpstr>'C2_CoverSheetII'!Print_Area</vt:lpstr>
      <vt:lpstr>'C3_CoverSheetIII'!Print_Area</vt:lpstr>
      <vt:lpstr>D1A_Pricing!Print_Area</vt:lpstr>
      <vt:lpstr>D1B_Expenses!Print_Area</vt:lpstr>
      <vt:lpstr>D1C_Taxes!Print_Area</vt:lpstr>
      <vt:lpstr>D2_InterconnectCost!Print_Area</vt:lpstr>
      <vt:lpstr>E1_ConstructMS!Print_Area</vt:lpstr>
      <vt:lpstr>E2_PCDA!Print_Area</vt:lpstr>
      <vt:lpstr>F1_Capacity!Print_Area</vt:lpstr>
      <vt:lpstr>F10_TechDescOther!Print_Area</vt:lpstr>
      <vt:lpstr>F11_ProdProfile!Print_Area</vt:lpstr>
      <vt:lpstr>F12_TechDescSolarTh!Print_Area</vt:lpstr>
      <vt:lpstr>F2_Performance!Print_Area</vt:lpstr>
      <vt:lpstr>F3_HeatRates!Print_Area</vt:lpstr>
      <vt:lpstr>F4_HRDegrade!Print_Area</vt:lpstr>
      <vt:lpstr>F5_TechDescSolarPV!Print_Area</vt:lpstr>
      <vt:lpstr>F6_TechDescStorageI!Print_Area</vt:lpstr>
      <vt:lpstr>F7_TechDescStorageII!Print_Area</vt:lpstr>
      <vt:lpstr>F8_TechDescWind!Print_Area</vt:lpstr>
      <vt:lpstr>F9_TechDescBiomass!Print_Area</vt:lpstr>
      <vt:lpstr>G_NatGas!Print_Area</vt:lpstr>
      <vt:lpstr>H_Emissions!Print_Area</vt:lpstr>
      <vt:lpstr>'C2_CoverSheetII'!Print_Titles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dc:description>041613 - Updated Modeling Assumptions</dc:description>
  <cp:lastModifiedBy>Welsh Jr, James</cp:lastModifiedBy>
  <cp:lastPrinted>2022-01-12T16:20:47Z</cp:lastPrinted>
  <dcterms:created xsi:type="dcterms:W3CDTF">2004-02-05T00:06:31Z</dcterms:created>
  <dcterms:modified xsi:type="dcterms:W3CDTF">2023-02-15T21:25:22Z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0x01010073873F0C97B91B4EAB0C9EE10329A231</vt:lpwstr>
  </property>
  <property fmtid="{D5CDD505-2E9C-101B-9397-08002B2CF9AE}" pid="3" name="MSIP_Label_4c303da5-9839-411d-b619-2304f1573bfc_Enabled">
    <vt:lpwstr>true</vt:lpwstr>
  </property>
  <property fmtid="{D5CDD505-2E9C-101B-9397-08002B2CF9AE}" pid="4" name="MSIP_Label_4c303da5-9839-411d-b619-2304f1573bfc_SetDate">
    <vt:lpwstr>2022-11-28T23:33:47Z</vt:lpwstr>
  </property>
  <property fmtid="{D5CDD505-2E9C-101B-9397-08002B2CF9AE}" pid="5" name="MSIP_Label_4c303da5-9839-411d-b619-2304f1573bfc_Method">
    <vt:lpwstr>Standard</vt:lpwstr>
  </property>
  <property fmtid="{D5CDD505-2E9C-101B-9397-08002B2CF9AE}" pid="6" name="MSIP_Label_4c303da5-9839-411d-b619-2304f1573bfc_Name">
    <vt:lpwstr>4c303da5-9839-411d-b619-2304f1573bfc</vt:lpwstr>
  </property>
  <property fmtid="{D5CDD505-2E9C-101B-9397-08002B2CF9AE}" pid="7" name="MSIP_Label_4c303da5-9839-411d-b619-2304f1573bfc_SiteId">
    <vt:lpwstr>24b2a583-5c05-4b6a-b4e9-4e12dc0025ad</vt:lpwstr>
  </property>
  <property fmtid="{D5CDD505-2E9C-101B-9397-08002B2CF9AE}" pid="8" name="MSIP_Label_4c303da5-9839-411d-b619-2304f1573bfc_ActionId">
    <vt:lpwstr>c56180fc-f54c-4de4-80e2-82c201921830</vt:lpwstr>
  </property>
  <property fmtid="{D5CDD505-2E9C-101B-9397-08002B2CF9AE}" pid="9" name="MSIP_Label_4c303da5-9839-411d-b619-2304f1573bfc_ContentBits">
    <vt:lpwstr>0</vt:lpwstr>
  </property>
</Properties>
</file>